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21600" activeTab="0"/>
  </bookViews>
  <sheets>
    <sheet name="Income Projections" sheetId="1" r:id="rId1"/>
  </sheets>
  <definedNames/>
  <calcPr fullCalcOnLoad="1"/>
</workbook>
</file>

<file path=xl/sharedStrings.xml><?xml version="1.0" encoding="utf-8"?>
<sst xmlns="http://schemas.openxmlformats.org/spreadsheetml/2006/main" count="224" uniqueCount="216">
  <si>
    <t>Month</t>
  </si>
  <si>
    <t>L1 Clients</t>
  </si>
  <si>
    <t>L2 Clients</t>
  </si>
  <si>
    <t>PAV</t>
  </si>
  <si>
    <t>L1 Overrides</t>
  </si>
  <si>
    <t>Personal:</t>
  </si>
  <si>
    <t>L2:</t>
  </si>
  <si>
    <t>L1:</t>
  </si>
  <si>
    <t>2 PSRs</t>
  </si>
  <si>
    <t>3 PSRs</t>
  </si>
  <si>
    <t>4 PSRs</t>
  </si>
  <si>
    <t>5 PSRs</t>
  </si>
  <si>
    <t>6 PSRs</t>
  </si>
  <si>
    <t>7 PSRs</t>
  </si>
  <si>
    <t>8 PSRs</t>
  </si>
  <si>
    <t>9 PSRs</t>
  </si>
  <si>
    <t>10 PSRs</t>
  </si>
  <si>
    <t>11 PSRs</t>
  </si>
  <si>
    <t>12 PSRs</t>
  </si>
  <si>
    <t>2 PSRs - L2</t>
  </si>
  <si>
    <t>3 PSRs - L2</t>
  </si>
  <si>
    <t>4 PSRs - L2</t>
  </si>
  <si>
    <t>5 PSRs - L2</t>
  </si>
  <si>
    <t>6 PSRs - L2</t>
  </si>
  <si>
    <t>7 PSRs - L2</t>
  </si>
  <si>
    <t>8 PSRs - L2</t>
  </si>
  <si>
    <t>9 PSRs - L2</t>
  </si>
  <si>
    <t>10 PSRs - L2</t>
  </si>
  <si>
    <t>11 PSRs - L2</t>
  </si>
  <si>
    <t>12 PSRs - L2</t>
  </si>
  <si>
    <t>L2 Overrides</t>
  </si>
  <si>
    <t>Self</t>
  </si>
  <si>
    <t>Period</t>
  </si>
  <si>
    <t>13 PSRs</t>
  </si>
  <si>
    <t>14 PSRs</t>
  </si>
  <si>
    <t>15 PSRs</t>
  </si>
  <si>
    <t>16 PSRs</t>
  </si>
  <si>
    <t>17 PSRs</t>
  </si>
  <si>
    <t>18 PSRs</t>
  </si>
  <si>
    <t>19 PSRs</t>
  </si>
  <si>
    <t>20 PSRs</t>
  </si>
  <si>
    <t>21 PSRs</t>
  </si>
  <si>
    <t>22 PSRs</t>
  </si>
  <si>
    <t>23 PSRs</t>
  </si>
  <si>
    <t>24 PSRs</t>
  </si>
  <si>
    <t>25 PSRs</t>
  </si>
  <si>
    <t>26 PSRs</t>
  </si>
  <si>
    <t>27 PSRs</t>
  </si>
  <si>
    <t>28 PSRs</t>
  </si>
  <si>
    <t>29 PSRs</t>
  </si>
  <si>
    <t>30 PSRs</t>
  </si>
  <si>
    <t>31 PSRs</t>
  </si>
  <si>
    <t>32 PSRs</t>
  </si>
  <si>
    <t>33 PSRs</t>
  </si>
  <si>
    <t>34 PSRs</t>
  </si>
  <si>
    <t>35 PSRs</t>
  </si>
  <si>
    <t>36 PSRs</t>
  </si>
  <si>
    <t>37 PSRs</t>
  </si>
  <si>
    <t>38 PSRs</t>
  </si>
  <si>
    <t>39 PSRs</t>
  </si>
  <si>
    <t>40 PSRs</t>
  </si>
  <si>
    <t>41 PSRs</t>
  </si>
  <si>
    <t>42 PSRs</t>
  </si>
  <si>
    <t>43 PSRs</t>
  </si>
  <si>
    <t>44 PSRs</t>
  </si>
  <si>
    <t>45 PSRs</t>
  </si>
  <si>
    <t>46 PSRs</t>
  </si>
  <si>
    <t>47 PSRs</t>
  </si>
  <si>
    <t>48 PSRs</t>
  </si>
  <si>
    <t>49 PSRs</t>
  </si>
  <si>
    <t>50 PSRs</t>
  </si>
  <si>
    <t>51 PSRs</t>
  </si>
  <si>
    <t>52 PSRs</t>
  </si>
  <si>
    <t>13 PSRs - L2</t>
  </si>
  <si>
    <t>15 PSRs - L2</t>
  </si>
  <si>
    <t>14 PSRs - L2</t>
  </si>
  <si>
    <t>16 PSRs - L2</t>
  </si>
  <si>
    <t>17 PSRs - L2</t>
  </si>
  <si>
    <t>18 PSRs - L2</t>
  </si>
  <si>
    <t>19 PSRs - L2</t>
  </si>
  <si>
    <t>20 PSRs - L2</t>
  </si>
  <si>
    <t>21 PSRs - L2</t>
  </si>
  <si>
    <t>22 PSRs - L2</t>
  </si>
  <si>
    <t>24 PSRs - L2</t>
  </si>
  <si>
    <t>23 PSRs - L2</t>
  </si>
  <si>
    <t>25 PSRs - L2</t>
  </si>
  <si>
    <t>26 PSRs - L2</t>
  </si>
  <si>
    <t>27 PSRs - L2</t>
  </si>
  <si>
    <t>28 PSRs - L2</t>
  </si>
  <si>
    <t>29 PSRs - L2</t>
  </si>
  <si>
    <t>30 PSRs - L2</t>
  </si>
  <si>
    <t>31 PSRs - L2</t>
  </si>
  <si>
    <t>32 PSRs - L2</t>
  </si>
  <si>
    <t>33 PSRs - L2</t>
  </si>
  <si>
    <t>34 PSRs - L2</t>
  </si>
  <si>
    <t>35 PSRs - L2</t>
  </si>
  <si>
    <t>36 PSRs - L2</t>
  </si>
  <si>
    <t>37 PSRs - L2</t>
  </si>
  <si>
    <t>38 PSRs - L2</t>
  </si>
  <si>
    <t>39 PSRs - L2</t>
  </si>
  <si>
    <t>40 PSRs - L2</t>
  </si>
  <si>
    <t>41 PSRs - L2</t>
  </si>
  <si>
    <t>42 PSRs - L2</t>
  </si>
  <si>
    <t>43 PSRs - L2</t>
  </si>
  <si>
    <t>44 PSRs - L2</t>
  </si>
  <si>
    <t>45 PSRs - L2</t>
  </si>
  <si>
    <t>46 PSRs - L2</t>
  </si>
  <si>
    <t>47 PSRs - L2</t>
  </si>
  <si>
    <t>48 PSRs - L2</t>
  </si>
  <si>
    <t>49 PSRs - L2</t>
  </si>
  <si>
    <t>50 PSRs - L2</t>
  </si>
  <si>
    <t>51 PSRs - L2</t>
  </si>
  <si>
    <t>52 PSRs - L2</t>
  </si>
  <si>
    <t>PSRs</t>
  </si>
  <si>
    <t>L2 Reps</t>
  </si>
  <si>
    <t>2 PSRs - L3</t>
  </si>
  <si>
    <t>3 PSRs - L3</t>
  </si>
  <si>
    <t>4 PSRs - L3</t>
  </si>
  <si>
    <t>5 PSRs - L3</t>
  </si>
  <si>
    <t>6 PSRs - L3</t>
  </si>
  <si>
    <t>7 PSRs - L3</t>
  </si>
  <si>
    <t>8 PSRs - L3</t>
  </si>
  <si>
    <t>9 PSRs - L3</t>
  </si>
  <si>
    <t>10 PSRs - L3</t>
  </si>
  <si>
    <t>11 PSRs - L3</t>
  </si>
  <si>
    <t>12 PSRs - L3</t>
  </si>
  <si>
    <t>13 PSRs - L3</t>
  </si>
  <si>
    <t>14 PSRs - L3</t>
  </si>
  <si>
    <t>15 PSRs - L3</t>
  </si>
  <si>
    <t>16 PSRs - L3</t>
  </si>
  <si>
    <t>17 PSRs - L3</t>
  </si>
  <si>
    <t>18 PSRs - L3</t>
  </si>
  <si>
    <t>19 PSRs - L3</t>
  </si>
  <si>
    <t>20 PSRs - L3</t>
  </si>
  <si>
    <t>21 PSRs - L3</t>
  </si>
  <si>
    <t>22 PSRs - L3</t>
  </si>
  <si>
    <t>23 PSRs - L3</t>
  </si>
  <si>
    <t>24 PSRs - L3</t>
  </si>
  <si>
    <t>25 PSRs - L3</t>
  </si>
  <si>
    <t>26 PSRs - L3</t>
  </si>
  <si>
    <t>27 PSRs - L3</t>
  </si>
  <si>
    <t>28 PSRs - L3</t>
  </si>
  <si>
    <t>29 PSRs - L3</t>
  </si>
  <si>
    <t>30 PSRs - L3</t>
  </si>
  <si>
    <t>31 PSRs - L3</t>
  </si>
  <si>
    <t>32 PSRs - L3</t>
  </si>
  <si>
    <t>33 PSRs - L3</t>
  </si>
  <si>
    <t>34 PSRs - L3</t>
  </si>
  <si>
    <t>35 PSRs - L3</t>
  </si>
  <si>
    <t>36 PSRs - L3</t>
  </si>
  <si>
    <t>37 PSRs - L3</t>
  </si>
  <si>
    <t>38 PSRs - L3</t>
  </si>
  <si>
    <t>39 PSRs - L3</t>
  </si>
  <si>
    <t>40 PSRs - L3</t>
  </si>
  <si>
    <t>41 PSRs - L3</t>
  </si>
  <si>
    <t>42 PSRs - L3</t>
  </si>
  <si>
    <t>43 PSRs - L3</t>
  </si>
  <si>
    <t>44 PSRs - L3</t>
  </si>
  <si>
    <t>45 PSRs - L3</t>
  </si>
  <si>
    <t>46 PSRs - L3</t>
  </si>
  <si>
    <t>47 PSRs - L3</t>
  </si>
  <si>
    <t>48 PSRs - L3</t>
  </si>
  <si>
    <t>49 PSRs - L3</t>
  </si>
  <si>
    <t>50 PSRs - L3</t>
  </si>
  <si>
    <t>51 PSRs - L3</t>
  </si>
  <si>
    <t>52 PSRs - L3</t>
  </si>
  <si>
    <t>L3 Clients</t>
  </si>
  <si>
    <t>L3 Overrides</t>
  </si>
  <si>
    <t># of PSRs:</t>
  </si>
  <si>
    <t>yes</t>
  </si>
  <si>
    <t>no</t>
  </si>
  <si>
    <t>1118 Bonus:</t>
  </si>
  <si>
    <t>PSR SC</t>
  </si>
  <si>
    <t>L2 SC</t>
  </si>
  <si>
    <t>Total Income in Year 1:</t>
  </si>
  <si>
    <t>Total Income in Year 2:</t>
  </si>
  <si>
    <t>Total Income in Year 3:</t>
  </si>
  <si>
    <t>Total Income in Year 4:</t>
  </si>
  <si>
    <t>Total Income in Year 5:</t>
  </si>
  <si>
    <t>1118 Bonus in Year 1:</t>
  </si>
  <si>
    <t>1118 Bonus in Year 2:</t>
  </si>
  <si>
    <t>1118 Bonus in Year 3:</t>
  </si>
  <si>
    <t>1118 Bonus in Year 4:</t>
  </si>
  <si>
    <t>1118 Bonus in Year 5:</t>
  </si>
  <si>
    <t>Monthly IPA in Year 1:</t>
  </si>
  <si>
    <t>Monthly IPA in Year 2:</t>
  </si>
  <si>
    <t>Monthly IPA in Year 3:</t>
  </si>
  <si>
    <t>Monthly IPA in Year 4:</t>
  </si>
  <si>
    <t>Monthly IPA in Year 5:</t>
  </si>
  <si>
    <t>Total:</t>
  </si>
  <si>
    <t>Customer Residual</t>
  </si>
  <si>
    <t>Monthly IPA in Year 6:</t>
  </si>
  <si>
    <t>Monthly IPA in Year 7:</t>
  </si>
  <si>
    <t>Monthly IPA in Year 8:</t>
  </si>
  <si>
    <t>Monthly IPA in Year 9:</t>
  </si>
  <si>
    <t>Monthly IPA in Year 10:</t>
  </si>
  <si>
    <t>1118 Bonus in Year 6:</t>
  </si>
  <si>
    <t>1118 Bonus in Year 8:</t>
  </si>
  <si>
    <t>1118 Bonus in Year 9:</t>
  </si>
  <si>
    <t>1118 Bonus in Year 10:</t>
  </si>
  <si>
    <t>1118 Bonus in Year 7:</t>
  </si>
  <si>
    <t>Total Income in Year 7:</t>
  </si>
  <si>
    <t>Total Income in Year 8:</t>
  </si>
  <si>
    <t>Total Income in Year 9:</t>
  </si>
  <si>
    <t>Total Income in Year 10:</t>
  </si>
  <si>
    <t>Total Income in Year 6:</t>
  </si>
  <si>
    <t xml:space="preserve"> </t>
  </si>
  <si>
    <t># of Customers per Rep:</t>
  </si>
  <si>
    <t>L1 Client:</t>
  </si>
  <si>
    <t>L2 Client:</t>
  </si>
  <si>
    <t>Wireless:</t>
  </si>
  <si>
    <t>Based on C or R?:</t>
  </si>
  <si>
    <t>Client</t>
  </si>
  <si>
    <t>Rep</t>
  </si>
  <si>
    <t>PEP Qualification:</t>
  </si>
  <si>
    <t>1118 Bonus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</si>
</sst>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8">
    <font>
      <sz val="48"/>
      <color theme="1"/>
      <name val="Arial"/>
      <family val="2"/>
    </font>
    <font>
      <sz val="12"/>
      <color indexed="8"/>
      <name val="Arial"/>
      <family val="2"/>
    </font>
    <font>
      <sz val="72"/>
      <color indexed="8"/>
      <name val="Arial"/>
      <family val="2"/>
    </font>
    <font>
      <b/>
      <sz val="72"/>
      <color indexed="8"/>
      <name val="Arial"/>
      <family val="2"/>
    </font>
    <font>
      <sz val="28"/>
      <color indexed="8"/>
      <name val="Arial"/>
      <family val="2"/>
    </font>
    <font>
      <sz val="48"/>
      <color indexed="8"/>
      <name val="Arial"/>
      <family val="2"/>
    </font>
    <font>
      <sz val="36"/>
      <color indexed="8"/>
      <name val="Arial"/>
      <family val="2"/>
    </font>
    <font>
      <sz val="72"/>
      <color indexed="9"/>
      <name val="Arial"/>
      <family val="2"/>
    </font>
    <font>
      <sz val="28"/>
      <color indexed="9"/>
      <name val="Arial"/>
      <family val="2"/>
    </font>
    <font>
      <sz val="18"/>
      <color indexed="57"/>
      <name val="Arial Black"/>
      <family val="2"/>
    </font>
    <font>
      <b/>
      <sz val="15"/>
      <color indexed="57"/>
      <name val="Arial"/>
      <family val="2"/>
    </font>
    <font>
      <b/>
      <sz val="13"/>
      <color indexed="57"/>
      <name val="Arial"/>
      <family val="2"/>
    </font>
    <font>
      <b/>
      <sz val="11"/>
      <color indexed="57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5700"/>
      <name val="Arial"/>
      <family val="2"/>
    </font>
    <font>
      <b/>
      <sz val="12"/>
      <color rgb="FF3F3F3F"/>
      <name val="Arial"/>
      <family val="2"/>
    </font>
    <font>
      <sz val="18"/>
      <color theme="3"/>
      <name val="Arial Black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72"/>
      <color theme="1"/>
      <name val="Arial"/>
      <family val="2"/>
    </font>
    <font>
      <sz val="28"/>
      <color theme="1"/>
      <name val="Arial"/>
      <family val="2"/>
    </font>
    <font>
      <b/>
      <sz val="72"/>
      <color theme="1"/>
      <name val="Arial"/>
      <family val="2"/>
    </font>
    <font>
      <sz val="36"/>
      <color theme="1"/>
      <name val="Arial"/>
      <family val="2"/>
    </font>
    <font>
      <sz val="72"/>
      <color theme="0"/>
      <name val="Arial"/>
      <family val="2"/>
    </font>
    <font>
      <sz val="28"/>
      <color theme="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A29BF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D1CDF1"/>
        <bgColor indexed="64"/>
      </patternFill>
    </fill>
    <fill>
      <patternFill patternType="solid">
        <fgColor rgb="FFB5F17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42" fillId="0" borderId="0" xfId="0" applyFont="1" applyAlignment="1" applyProtection="1">
      <alignment horizontal="center"/>
      <protection hidden="1"/>
    </xf>
    <xf numFmtId="44" fontId="42" fillId="0" borderId="0" xfId="44" applyFont="1" applyFill="1" applyBorder="1" applyAlignment="1" applyProtection="1">
      <alignment horizontal="center"/>
      <protection hidden="1"/>
    </xf>
    <xf numFmtId="0" fontId="42" fillId="0" borderId="0" xfId="0" applyFont="1" applyAlignment="1" applyProtection="1">
      <alignment horizontal="right"/>
      <protection hidden="1"/>
    </xf>
    <xf numFmtId="0" fontId="42" fillId="33" borderId="10" xfId="0" applyFont="1" applyFill="1" applyBorder="1" applyAlignment="1" applyProtection="1">
      <alignment horizontal="center"/>
      <protection locked="0"/>
    </xf>
    <xf numFmtId="0" fontId="43" fillId="0" borderId="0" xfId="0" applyFont="1" applyAlignment="1" applyProtection="1">
      <alignment/>
      <protection hidden="1"/>
    </xf>
    <xf numFmtId="44" fontId="0" fillId="0" borderId="0" xfId="44" applyFont="1" applyFill="1" applyBorder="1" applyAlignment="1" applyProtection="1">
      <alignment/>
      <protection hidden="1"/>
    </xf>
    <xf numFmtId="164" fontId="42" fillId="34" borderId="0" xfId="42" applyNumberFormat="1" applyFont="1" applyFill="1" applyAlignment="1" applyProtection="1">
      <alignment horizontal="center"/>
      <protection hidden="1"/>
    </xf>
    <xf numFmtId="44" fontId="42" fillId="0" borderId="0" xfId="0" applyNumberFormat="1" applyFont="1" applyAlignment="1" applyProtection="1">
      <alignment horizontal="center"/>
      <protection hidden="1"/>
    </xf>
    <xf numFmtId="164" fontId="42" fillId="0" borderId="0" xfId="42" applyNumberFormat="1" applyFont="1" applyFill="1" applyAlignment="1" applyProtection="1">
      <alignment horizontal="center"/>
      <protection hidden="1"/>
    </xf>
    <xf numFmtId="44" fontId="42" fillId="34" borderId="0" xfId="0" applyNumberFormat="1" applyFont="1" applyFill="1" applyAlignment="1" applyProtection="1">
      <alignment horizontal="center"/>
      <protection hidden="1"/>
    </xf>
    <xf numFmtId="44" fontId="42" fillId="0" borderId="0" xfId="44" applyFont="1" applyAlignment="1" applyProtection="1">
      <alignment horizontal="center"/>
      <protection hidden="1"/>
    </xf>
    <xf numFmtId="44" fontId="42" fillId="12" borderId="10" xfId="0" applyNumberFormat="1" applyFont="1" applyFill="1" applyBorder="1" applyAlignment="1" applyProtection="1">
      <alignment horizontal="center"/>
      <protection hidden="1"/>
    </xf>
    <xf numFmtId="0" fontId="44" fillId="35" borderId="11" xfId="0" applyFont="1" applyFill="1" applyBorder="1" applyAlignment="1" applyProtection="1">
      <alignment horizontal="center"/>
      <protection hidden="1"/>
    </xf>
    <xf numFmtId="44" fontId="42" fillId="35" borderId="0" xfId="0" applyNumberFormat="1" applyFont="1" applyFill="1" applyAlignment="1" applyProtection="1">
      <alignment horizontal="center"/>
      <protection hidden="1"/>
    </xf>
    <xf numFmtId="0" fontId="44" fillId="35" borderId="12" xfId="0" applyFont="1" applyFill="1" applyBorder="1" applyAlignment="1" applyProtection="1">
      <alignment horizontal="center"/>
      <protection hidden="1"/>
    </xf>
    <xf numFmtId="44" fontId="44" fillId="36" borderId="10" xfId="44" applyFont="1" applyFill="1" applyBorder="1" applyAlignment="1" applyProtection="1">
      <alignment horizontal="center"/>
      <protection hidden="1"/>
    </xf>
    <xf numFmtId="44" fontId="44" fillId="0" borderId="0" xfId="0" applyNumberFormat="1" applyFont="1" applyAlignment="1" applyProtection="1">
      <alignment horizontal="center"/>
      <protection hidden="1"/>
    </xf>
    <xf numFmtId="164" fontId="42" fillId="0" borderId="0" xfId="42" applyNumberFormat="1" applyFont="1" applyAlignment="1" applyProtection="1">
      <alignment horizontal="center"/>
      <protection hidden="1"/>
    </xf>
    <xf numFmtId="0" fontId="44" fillId="37" borderId="10" xfId="0" applyFont="1" applyFill="1" applyBorder="1" applyAlignment="1" applyProtection="1">
      <alignment horizontal="center"/>
      <protection hidden="1"/>
    </xf>
    <xf numFmtId="164" fontId="44" fillId="37" borderId="10" xfId="42" applyNumberFormat="1" applyFont="1" applyFill="1" applyBorder="1" applyAlignment="1" applyProtection="1">
      <alignment horizontal="center"/>
      <protection hidden="1"/>
    </xf>
    <xf numFmtId="44" fontId="44" fillId="34" borderId="10" xfId="44" applyFont="1" applyFill="1" applyBorder="1" applyAlignment="1" applyProtection="1">
      <alignment horizontal="center"/>
      <protection hidden="1"/>
    </xf>
    <xf numFmtId="0" fontId="42" fillId="2" borderId="11" xfId="0" applyFont="1" applyFill="1" applyBorder="1" applyAlignment="1" applyProtection="1">
      <alignment horizontal="center"/>
      <protection hidden="1"/>
    </xf>
    <xf numFmtId="0" fontId="42" fillId="2" borderId="12" xfId="0" applyFont="1" applyFill="1" applyBorder="1" applyAlignment="1" applyProtection="1">
      <alignment horizontal="center"/>
      <protection hidden="1"/>
    </xf>
    <xf numFmtId="0" fontId="44" fillId="38" borderId="10" xfId="0" applyFont="1" applyFill="1" applyBorder="1" applyAlignment="1" applyProtection="1">
      <alignment horizontal="center"/>
      <protection hidden="1"/>
    </xf>
    <xf numFmtId="0" fontId="42" fillId="39" borderId="0" xfId="0" applyFont="1" applyFill="1" applyAlignment="1" applyProtection="1">
      <alignment horizontal="center"/>
      <protection hidden="1"/>
    </xf>
    <xf numFmtId="164" fontId="42" fillId="39" borderId="0" xfId="42" applyNumberFormat="1" applyFont="1" applyFill="1" applyAlignment="1" applyProtection="1">
      <alignment horizontal="center"/>
      <protection hidden="1"/>
    </xf>
    <xf numFmtId="44" fontId="44" fillId="0" borderId="0" xfId="44" applyFont="1" applyFill="1" applyBorder="1" applyAlignment="1" applyProtection="1">
      <alignment horizontal="center"/>
      <protection hidden="1"/>
    </xf>
    <xf numFmtId="44" fontId="42" fillId="40" borderId="10" xfId="44" applyFont="1" applyFill="1" applyBorder="1" applyAlignment="1" applyProtection="1">
      <alignment horizontal="center"/>
      <protection hidden="1"/>
    </xf>
    <xf numFmtId="44" fontId="42" fillId="41" borderId="10" xfId="44" applyFont="1" applyFill="1" applyBorder="1" applyAlignment="1" applyProtection="1">
      <alignment horizontal="center"/>
      <protection hidden="1"/>
    </xf>
    <xf numFmtId="44" fontId="44" fillId="42" borderId="10" xfId="0" applyNumberFormat="1" applyFont="1" applyFill="1" applyBorder="1" applyAlignment="1" applyProtection="1">
      <alignment horizontal="center"/>
      <protection hidden="1"/>
    </xf>
    <xf numFmtId="0" fontId="44" fillId="43" borderId="10" xfId="0" applyFont="1" applyFill="1" applyBorder="1" applyAlignment="1" applyProtection="1">
      <alignment horizontal="center"/>
      <protection hidden="1"/>
    </xf>
    <xf numFmtId="164" fontId="42" fillId="0" borderId="10" xfId="42" applyNumberFormat="1" applyFont="1" applyFill="1" applyBorder="1" applyAlignment="1" applyProtection="1">
      <alignment horizontal="center"/>
      <protection hidden="1"/>
    </xf>
    <xf numFmtId="0" fontId="45" fillId="0" borderId="0" xfId="0" applyFont="1" applyAlignment="1" applyProtection="1">
      <alignment horizontal="left" indent="2"/>
      <protection hidden="1"/>
    </xf>
    <xf numFmtId="1" fontId="42" fillId="2" borderId="11" xfId="0" applyNumberFormat="1" applyFont="1" applyFill="1" applyBorder="1" applyAlignment="1" applyProtection="1">
      <alignment horizontal="center"/>
      <protection hidden="1"/>
    </xf>
    <xf numFmtId="1" fontId="42" fillId="2" borderId="12" xfId="0" applyNumberFormat="1" applyFont="1" applyFill="1" applyBorder="1" applyAlignment="1" applyProtection="1">
      <alignment horizontal="center"/>
      <protection hidden="1"/>
    </xf>
    <xf numFmtId="1" fontId="44" fillId="43" borderId="10" xfId="0" applyNumberFormat="1" applyFont="1" applyFill="1" applyBorder="1" applyAlignment="1" applyProtection="1">
      <alignment horizontal="center"/>
      <protection hidden="1"/>
    </xf>
    <xf numFmtId="1" fontId="42" fillId="0" borderId="0" xfId="0" applyNumberFormat="1" applyFont="1" applyAlignment="1" applyProtection="1">
      <alignment horizontal="center"/>
      <protection hidden="1"/>
    </xf>
    <xf numFmtId="44" fontId="44" fillId="43" borderId="10" xfId="44" applyFont="1" applyFill="1" applyBorder="1" applyAlignment="1" applyProtection="1">
      <alignment horizontal="center"/>
      <protection hidden="1"/>
    </xf>
    <xf numFmtId="44" fontId="44" fillId="37" borderId="10" xfId="44" applyFont="1" applyFill="1" applyBorder="1" applyAlignment="1" applyProtection="1">
      <alignment horizontal="center"/>
      <protection hidden="1"/>
    </xf>
    <xf numFmtId="0" fontId="44" fillId="35" borderId="10" xfId="0" applyFont="1" applyFill="1" applyBorder="1" applyAlignment="1" applyProtection="1">
      <alignment horizontal="center"/>
      <protection hidden="1"/>
    </xf>
    <xf numFmtId="0" fontId="44" fillId="35" borderId="0" xfId="0" applyFont="1" applyFill="1" applyAlignment="1" applyProtection="1">
      <alignment horizontal="center"/>
      <protection hidden="1"/>
    </xf>
    <xf numFmtId="0" fontId="44" fillId="0" borderId="0" xfId="0" applyFont="1" applyAlignment="1" applyProtection="1">
      <alignment horizontal="center"/>
      <protection hidden="1"/>
    </xf>
    <xf numFmtId="44" fontId="42" fillId="40" borderId="11" xfId="44" applyFont="1" applyFill="1" applyBorder="1" applyAlignment="1" applyProtection="1">
      <alignment horizontal="center"/>
      <protection hidden="1"/>
    </xf>
    <xf numFmtId="44" fontId="42" fillId="40" borderId="12" xfId="44" applyFont="1" applyFill="1" applyBorder="1" applyAlignment="1" applyProtection="1">
      <alignment horizontal="center"/>
      <protection hidden="1"/>
    </xf>
    <xf numFmtId="0" fontId="42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44" fontId="0" fillId="0" borderId="0" xfId="0" applyNumberFormat="1" applyAlignment="1" applyProtection="1">
      <alignment/>
      <protection hidden="1"/>
    </xf>
    <xf numFmtId="164" fontId="42" fillId="0" borderId="0" xfId="42" applyNumberFormat="1" applyFont="1" applyFill="1" applyBorder="1" applyAlignment="1" applyProtection="1">
      <alignment horizontal="center"/>
      <protection hidden="1"/>
    </xf>
    <xf numFmtId="0" fontId="44" fillId="38" borderId="11" xfId="0" applyFont="1" applyFill="1" applyBorder="1" applyAlignment="1" applyProtection="1">
      <alignment horizontal="center"/>
      <protection hidden="1"/>
    </xf>
    <xf numFmtId="0" fontId="44" fillId="43" borderId="11" xfId="0" applyFont="1" applyFill="1" applyBorder="1" applyAlignment="1" applyProtection="1">
      <alignment horizontal="center"/>
      <protection hidden="1"/>
    </xf>
    <xf numFmtId="0" fontId="44" fillId="43" borderId="13" xfId="0" applyFont="1" applyFill="1" applyBorder="1" applyAlignment="1" applyProtection="1">
      <alignment horizontal="center"/>
      <protection hidden="1"/>
    </xf>
    <xf numFmtId="0" fontId="44" fillId="37" borderId="14" xfId="0" applyFont="1" applyFill="1" applyBorder="1" applyAlignment="1" applyProtection="1">
      <alignment horizontal="center"/>
      <protection hidden="1"/>
    </xf>
    <xf numFmtId="0" fontId="44" fillId="37" borderId="11" xfId="0" applyFont="1" applyFill="1" applyBorder="1" applyAlignment="1" applyProtection="1">
      <alignment horizontal="center"/>
      <protection hidden="1"/>
    </xf>
    <xf numFmtId="0" fontId="44" fillId="37" borderId="13" xfId="0" applyFont="1" applyFill="1" applyBorder="1" applyAlignment="1" applyProtection="1">
      <alignment horizontal="center"/>
      <protection hidden="1"/>
    </xf>
    <xf numFmtId="1" fontId="44" fillId="43" borderId="11" xfId="0" applyNumberFormat="1" applyFont="1" applyFill="1" applyBorder="1" applyAlignment="1" applyProtection="1">
      <alignment horizontal="center"/>
      <protection hidden="1"/>
    </xf>
    <xf numFmtId="1" fontId="44" fillId="43" borderId="13" xfId="0" applyNumberFormat="1" applyFont="1" applyFill="1" applyBorder="1" applyAlignment="1" applyProtection="1">
      <alignment horizontal="center"/>
      <protection hidden="1"/>
    </xf>
    <xf numFmtId="0" fontId="44" fillId="43" borderId="15" xfId="0" applyFont="1" applyFill="1" applyBorder="1" applyAlignment="1" applyProtection="1">
      <alignment horizontal="center"/>
      <protection hidden="1"/>
    </xf>
    <xf numFmtId="1" fontId="44" fillId="43" borderId="15" xfId="0" applyNumberFormat="1" applyFont="1" applyFill="1" applyBorder="1" applyAlignment="1" applyProtection="1">
      <alignment horizontal="center"/>
      <protection hidden="1"/>
    </xf>
    <xf numFmtId="0" fontId="42" fillId="39" borderId="16" xfId="0" applyFont="1" applyFill="1" applyBorder="1" applyAlignment="1" applyProtection="1">
      <alignment horizontal="center"/>
      <protection hidden="1"/>
    </xf>
    <xf numFmtId="0" fontId="42" fillId="2" borderId="13" xfId="0" applyFont="1" applyFill="1" applyBorder="1" applyAlignment="1" applyProtection="1">
      <alignment horizontal="center"/>
      <protection hidden="1"/>
    </xf>
    <xf numFmtId="0" fontId="42" fillId="39" borderId="17" xfId="0" applyFont="1" applyFill="1" applyBorder="1" applyAlignment="1" applyProtection="1">
      <alignment horizontal="center"/>
      <protection hidden="1"/>
    </xf>
    <xf numFmtId="1" fontId="42" fillId="2" borderId="13" xfId="0" applyNumberFormat="1" applyFont="1" applyFill="1" applyBorder="1" applyAlignment="1" applyProtection="1">
      <alignment horizontal="center"/>
      <protection hidden="1"/>
    </xf>
    <xf numFmtId="1" fontId="44" fillId="43" borderId="18" xfId="0" applyNumberFormat="1" applyFont="1" applyFill="1" applyBorder="1" applyAlignment="1" applyProtection="1">
      <alignment horizontal="center"/>
      <protection hidden="1"/>
    </xf>
    <xf numFmtId="0" fontId="44" fillId="43" borderId="19" xfId="0" applyFont="1" applyFill="1" applyBorder="1" applyAlignment="1" applyProtection="1">
      <alignment horizontal="center"/>
      <protection hidden="1"/>
    </xf>
    <xf numFmtId="1" fontId="44" fillId="43" borderId="19" xfId="0" applyNumberFormat="1" applyFont="1" applyFill="1" applyBorder="1" applyAlignment="1" applyProtection="1">
      <alignment horizontal="center"/>
      <protection hidden="1"/>
    </xf>
    <xf numFmtId="0" fontId="42" fillId="2" borderId="18" xfId="0" applyFont="1" applyFill="1" applyBorder="1" applyAlignment="1" applyProtection="1">
      <alignment horizontal="center"/>
      <protection hidden="1"/>
    </xf>
    <xf numFmtId="0" fontId="42" fillId="39" borderId="11" xfId="0" applyFont="1" applyFill="1" applyBorder="1" applyAlignment="1" applyProtection="1">
      <alignment horizontal="center"/>
      <protection hidden="1"/>
    </xf>
    <xf numFmtId="1" fontId="42" fillId="2" borderId="18" xfId="0" applyNumberFormat="1" applyFont="1" applyFill="1" applyBorder="1" applyAlignment="1" applyProtection="1">
      <alignment horizontal="center"/>
      <protection hidden="1"/>
    </xf>
    <xf numFmtId="0" fontId="42" fillId="2" borderId="20" xfId="0" applyFont="1" applyFill="1" applyBorder="1" applyAlignment="1" applyProtection="1">
      <alignment horizontal="center"/>
      <protection hidden="1"/>
    </xf>
    <xf numFmtId="0" fontId="42" fillId="39" borderId="12" xfId="0" applyFont="1" applyFill="1" applyBorder="1" applyAlignment="1" applyProtection="1">
      <alignment horizontal="center"/>
      <protection hidden="1"/>
    </xf>
    <xf numFmtId="1" fontId="42" fillId="2" borderId="20" xfId="0" applyNumberFormat="1" applyFont="1" applyFill="1" applyBorder="1" applyAlignment="1" applyProtection="1">
      <alignment horizontal="center"/>
      <protection hidden="1"/>
    </xf>
    <xf numFmtId="0" fontId="42" fillId="2" borderId="19" xfId="0" applyFont="1" applyFill="1" applyBorder="1" applyAlignment="1" applyProtection="1">
      <alignment horizontal="center"/>
      <protection hidden="1"/>
    </xf>
    <xf numFmtId="0" fontId="42" fillId="39" borderId="13" xfId="0" applyFont="1" applyFill="1" applyBorder="1" applyAlignment="1" applyProtection="1">
      <alignment horizontal="center"/>
      <protection hidden="1"/>
    </xf>
    <xf numFmtId="1" fontId="42" fillId="2" borderId="19" xfId="0" applyNumberFormat="1" applyFont="1" applyFill="1" applyBorder="1" applyAlignment="1" applyProtection="1">
      <alignment horizontal="center"/>
      <protection hidden="1"/>
    </xf>
    <xf numFmtId="9" fontId="44" fillId="0" borderId="0" xfId="57" applyFont="1" applyFill="1" applyBorder="1" applyAlignment="1" applyProtection="1">
      <alignment horizontal="center"/>
      <protection locked="0"/>
    </xf>
    <xf numFmtId="164" fontId="42" fillId="0" borderId="0" xfId="42" applyNumberFormat="1" applyFont="1" applyBorder="1" applyAlignment="1" applyProtection="1">
      <alignment horizontal="center"/>
      <protection hidden="1"/>
    </xf>
    <xf numFmtId="44" fontId="42" fillId="41" borderId="11" xfId="0" applyNumberFormat="1" applyFont="1" applyFill="1" applyBorder="1" applyAlignment="1" applyProtection="1">
      <alignment horizontal="center"/>
      <protection hidden="1"/>
    </xf>
    <xf numFmtId="44" fontId="42" fillId="41" borderId="12" xfId="0" applyNumberFormat="1" applyFont="1" applyFill="1" applyBorder="1" applyAlignment="1" applyProtection="1">
      <alignment horizontal="center"/>
      <protection hidden="1"/>
    </xf>
    <xf numFmtId="44" fontId="44" fillId="36" borderId="10" xfId="0" applyNumberFormat="1" applyFont="1" applyFill="1" applyBorder="1" applyAlignment="1" applyProtection="1">
      <alignment horizontal="center"/>
      <protection hidden="1"/>
    </xf>
    <xf numFmtId="0" fontId="44" fillId="36" borderId="10" xfId="0" applyFont="1" applyFill="1" applyBorder="1" applyAlignment="1" applyProtection="1">
      <alignment horizontal="center"/>
      <protection hidden="1"/>
    </xf>
    <xf numFmtId="44" fontId="42" fillId="40" borderId="13" xfId="44" applyFont="1" applyFill="1" applyBorder="1" applyAlignment="1" applyProtection="1">
      <alignment horizontal="center"/>
      <protection hidden="1"/>
    </xf>
    <xf numFmtId="0" fontId="46" fillId="0" borderId="0" xfId="0" applyFont="1" applyAlignment="1" applyProtection="1">
      <alignment/>
      <protection hidden="1"/>
    </xf>
    <xf numFmtId="44" fontId="46" fillId="0" borderId="0" xfId="44" applyFont="1" applyFill="1" applyBorder="1" applyAlignment="1" applyProtection="1">
      <alignment/>
      <protection hidden="1"/>
    </xf>
    <xf numFmtId="0" fontId="46" fillId="0" borderId="0" xfId="0" applyFont="1" applyAlignment="1" applyProtection="1">
      <alignment horizontal="right"/>
      <protection hidden="1"/>
    </xf>
    <xf numFmtId="10" fontId="46" fillId="0" borderId="0" xfId="57" applyNumberFormat="1" applyFont="1" applyFill="1" applyBorder="1" applyAlignment="1" applyProtection="1">
      <alignment horizontal="center"/>
      <protection hidden="1"/>
    </xf>
    <xf numFmtId="44" fontId="46" fillId="0" borderId="0" xfId="44" applyFont="1" applyFill="1" applyBorder="1" applyAlignment="1" applyProtection="1">
      <alignment horizontal="center"/>
      <protection hidden="1"/>
    </xf>
    <xf numFmtId="164" fontId="46" fillId="0" borderId="0" xfId="42" applyNumberFormat="1" applyFont="1" applyFill="1" applyBorder="1" applyAlignment="1" applyProtection="1">
      <alignment horizontal="center"/>
      <protection hidden="1"/>
    </xf>
    <xf numFmtId="44" fontId="46" fillId="0" borderId="0" xfId="44" applyFont="1" applyAlignment="1" applyProtection="1">
      <alignment/>
      <protection hidden="1"/>
    </xf>
    <xf numFmtId="44" fontId="46" fillId="0" borderId="0" xfId="0" applyNumberFormat="1" applyFont="1" applyAlignment="1" applyProtection="1">
      <alignment horizontal="right"/>
      <protection hidden="1"/>
    </xf>
    <xf numFmtId="0" fontId="47" fillId="0" borderId="0" xfId="0" applyFont="1" applyAlignment="1" applyProtection="1">
      <alignment/>
      <protection hidden="1"/>
    </xf>
    <xf numFmtId="44" fontId="46" fillId="0" borderId="0" xfId="0" applyNumberFormat="1" applyFont="1" applyAlignment="1" applyProtection="1">
      <alignment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Retrospect">
      <a:dk1>
        <a:srgbClr val="000000"/>
      </a:dk1>
      <a:lt1>
        <a:sysClr val="window" lastClr="FFFFFF"/>
      </a:lt1>
      <a:dk2>
        <a:srgbClr val="637052"/>
      </a:dk2>
      <a:lt2>
        <a:srgbClr val="CCDDEA"/>
      </a:lt2>
      <a:accent1>
        <a:srgbClr val="E48312"/>
      </a:accent1>
      <a:accent2>
        <a:srgbClr val="BD582C"/>
      </a:accent2>
      <a:accent3>
        <a:srgbClr val="865640"/>
      </a:accent3>
      <a:accent4>
        <a:srgbClr val="9B8357"/>
      </a:accent4>
      <a:accent5>
        <a:srgbClr val="C2BC80"/>
      </a:accent5>
      <a:accent6>
        <a:srgbClr val="94A088"/>
      </a:accent6>
      <a:hlink>
        <a:srgbClr val="2998E3"/>
      </a:hlink>
      <a:folHlink>
        <a:srgbClr val="8C8C8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L363"/>
  <sheetViews>
    <sheetView tabSelected="1" zoomScale="25" zoomScaleNormal="25" zoomScalePageLayoutView="0" workbookViewId="0" topLeftCell="FG1">
      <selection activeCell="FG1" sqref="A1:IV65536"/>
    </sheetView>
  </sheetViews>
  <sheetFormatPr defaultColWidth="35.6953125" defaultRowHeight="59.25"/>
  <cols>
    <col min="1" max="1" width="6.24609375" style="46" hidden="1" customWidth="1"/>
    <col min="2" max="2" width="4.02734375" style="46" hidden="1" customWidth="1"/>
    <col min="3" max="3" width="5.8046875" style="46" hidden="1" customWidth="1"/>
    <col min="4" max="11" width="6.99609375" style="46" hidden="1" customWidth="1"/>
    <col min="12" max="54" width="8.02734375" style="46" hidden="1" customWidth="1"/>
    <col min="55" max="55" width="9.0546875" style="46" hidden="1" customWidth="1"/>
    <col min="56" max="56" width="11.27734375" style="46" hidden="1" customWidth="1"/>
    <col min="57" max="64" width="10.5546875" style="46" hidden="1" customWidth="1"/>
    <col min="65" max="107" width="11.5859375" style="46" hidden="1" customWidth="1"/>
    <col min="108" max="108" width="9.0546875" style="46" hidden="1" customWidth="1"/>
    <col min="109" max="109" width="11.27734375" style="46" hidden="1" customWidth="1"/>
    <col min="110" max="117" width="10.5546875" style="46" hidden="1" customWidth="1"/>
    <col min="118" max="160" width="11.5859375" style="46" hidden="1" customWidth="1"/>
    <col min="161" max="161" width="9.0546875" style="46" hidden="1" customWidth="1"/>
    <col min="162" max="162" width="11.27734375" style="5" hidden="1" customWidth="1"/>
    <col min="163" max="163" width="35.27734375" style="3" bestFit="1" customWidth="1"/>
    <col min="164" max="164" width="21.6640625" style="1" bestFit="1" customWidth="1"/>
    <col min="165" max="165" width="20.1953125" style="1" bestFit="1" customWidth="1"/>
    <col min="166" max="166" width="15.74609375" style="1" bestFit="1" customWidth="1"/>
    <col min="167" max="167" width="13.35546875" style="1" customWidth="1"/>
    <col min="168" max="168" width="15.74609375" style="1" bestFit="1" customWidth="1"/>
    <col min="169" max="169" width="4.3359375" style="1" customWidth="1"/>
    <col min="170" max="170" width="9.21484375" style="1" bestFit="1" customWidth="1"/>
    <col min="171" max="171" width="8.1953125" style="1" bestFit="1" customWidth="1"/>
    <col min="172" max="172" width="13.96484375" style="1" bestFit="1" customWidth="1"/>
    <col min="173" max="173" width="14.85546875" style="1" hidden="1" customWidth="1"/>
    <col min="174" max="174" width="11.5859375" style="37" customWidth="1"/>
    <col min="175" max="175" width="15.74609375" style="18" bestFit="1" customWidth="1"/>
    <col min="176" max="176" width="17.96484375" style="1" hidden="1" customWidth="1"/>
    <col min="177" max="177" width="27.74609375" style="2" customWidth="1"/>
    <col min="178" max="178" width="17.96484375" style="1" bestFit="1" customWidth="1"/>
    <col min="179" max="189" width="16.3359375" style="1" hidden="1" customWidth="1"/>
    <col min="190" max="190" width="8.77734375" style="9" hidden="1" customWidth="1"/>
    <col min="191" max="191" width="8.77734375" style="9" customWidth="1"/>
    <col min="192" max="192" width="16.1953125" style="90" hidden="1" customWidth="1"/>
    <col min="193" max="193" width="11.13671875" style="90" hidden="1" customWidth="1"/>
    <col min="194" max="194" width="24.27734375" style="5" customWidth="1"/>
    <col min="195" max="16384" width="35.6953125" style="5" customWidth="1"/>
  </cols>
  <sheetData>
    <row r="1" spans="1:193" ht="88.5" thickBot="1">
      <c r="A1" s="46" t="s">
        <v>32</v>
      </c>
      <c r="B1" s="46" t="s">
        <v>31</v>
      </c>
      <c r="C1" s="46" t="s">
        <v>3</v>
      </c>
      <c r="D1" s="46" t="s">
        <v>8</v>
      </c>
      <c r="E1" s="46" t="s">
        <v>9</v>
      </c>
      <c r="F1" s="46" t="s">
        <v>10</v>
      </c>
      <c r="G1" s="46" t="s">
        <v>11</v>
      </c>
      <c r="H1" s="46" t="s">
        <v>12</v>
      </c>
      <c r="I1" s="46" t="s">
        <v>13</v>
      </c>
      <c r="J1" s="46" t="s">
        <v>14</v>
      </c>
      <c r="K1" s="46" t="s">
        <v>15</v>
      </c>
      <c r="L1" s="46" t="s">
        <v>16</v>
      </c>
      <c r="M1" s="46" t="s">
        <v>17</v>
      </c>
      <c r="N1" s="46" t="s">
        <v>18</v>
      </c>
      <c r="O1" s="46" t="s">
        <v>33</v>
      </c>
      <c r="P1" s="46" t="s">
        <v>34</v>
      </c>
      <c r="Q1" s="46" t="s">
        <v>35</v>
      </c>
      <c r="R1" s="46" t="s">
        <v>36</v>
      </c>
      <c r="S1" s="46" t="s">
        <v>37</v>
      </c>
      <c r="T1" s="46" t="s">
        <v>38</v>
      </c>
      <c r="U1" s="46" t="s">
        <v>39</v>
      </c>
      <c r="V1" s="46" t="s">
        <v>40</v>
      </c>
      <c r="W1" s="46" t="s">
        <v>41</v>
      </c>
      <c r="X1" s="46" t="s">
        <v>42</v>
      </c>
      <c r="Y1" s="46" t="s">
        <v>43</v>
      </c>
      <c r="Z1" s="46" t="s">
        <v>44</v>
      </c>
      <c r="AA1" s="46" t="s">
        <v>45</v>
      </c>
      <c r="AB1" s="46" t="s">
        <v>46</v>
      </c>
      <c r="AC1" s="46" t="s">
        <v>47</v>
      </c>
      <c r="AD1" s="46" t="s">
        <v>48</v>
      </c>
      <c r="AE1" s="46" t="s">
        <v>49</v>
      </c>
      <c r="AF1" s="46" t="s">
        <v>50</v>
      </c>
      <c r="AG1" s="46" t="s">
        <v>51</v>
      </c>
      <c r="AH1" s="46" t="s">
        <v>52</v>
      </c>
      <c r="AI1" s="46" t="s">
        <v>53</v>
      </c>
      <c r="AJ1" s="46" t="s">
        <v>54</v>
      </c>
      <c r="AK1" s="46" t="s">
        <v>55</v>
      </c>
      <c r="AL1" s="46" t="s">
        <v>56</v>
      </c>
      <c r="AM1" s="46" t="s">
        <v>57</v>
      </c>
      <c r="AN1" s="46" t="s">
        <v>58</v>
      </c>
      <c r="AO1" s="46" t="s">
        <v>59</v>
      </c>
      <c r="AP1" s="46" t="s">
        <v>60</v>
      </c>
      <c r="AQ1" s="46" t="s">
        <v>61</v>
      </c>
      <c r="AR1" s="46" t="s">
        <v>62</v>
      </c>
      <c r="AS1" s="46" t="s">
        <v>63</v>
      </c>
      <c r="AT1" s="46" t="s">
        <v>64</v>
      </c>
      <c r="AU1" s="46" t="s">
        <v>65</v>
      </c>
      <c r="AV1" s="46" t="s">
        <v>66</v>
      </c>
      <c r="AW1" s="46" t="s">
        <v>67</v>
      </c>
      <c r="AX1" s="46" t="s">
        <v>68</v>
      </c>
      <c r="AY1" s="46" t="s">
        <v>69</v>
      </c>
      <c r="AZ1" s="46" t="s">
        <v>70</v>
      </c>
      <c r="BA1" s="46" t="s">
        <v>71</v>
      </c>
      <c r="BB1" s="46" t="s">
        <v>72</v>
      </c>
      <c r="BC1" s="46" t="s">
        <v>1</v>
      </c>
      <c r="BD1" s="46" t="s">
        <v>4</v>
      </c>
      <c r="BE1" s="46" t="s">
        <v>19</v>
      </c>
      <c r="BF1" s="46" t="s">
        <v>20</v>
      </c>
      <c r="BG1" s="46" t="s">
        <v>21</v>
      </c>
      <c r="BH1" s="46" t="s">
        <v>22</v>
      </c>
      <c r="BI1" s="46" t="s">
        <v>23</v>
      </c>
      <c r="BJ1" s="46" t="s">
        <v>24</v>
      </c>
      <c r="BK1" s="46" t="s">
        <v>25</v>
      </c>
      <c r="BL1" s="46" t="s">
        <v>26</v>
      </c>
      <c r="BM1" s="46" t="s">
        <v>27</v>
      </c>
      <c r="BN1" s="46" t="s">
        <v>28</v>
      </c>
      <c r="BO1" s="46" t="s">
        <v>29</v>
      </c>
      <c r="BP1" s="46" t="s">
        <v>73</v>
      </c>
      <c r="BQ1" s="46" t="s">
        <v>75</v>
      </c>
      <c r="BR1" s="46" t="s">
        <v>74</v>
      </c>
      <c r="BS1" s="46" t="s">
        <v>76</v>
      </c>
      <c r="BT1" s="46" t="s">
        <v>77</v>
      </c>
      <c r="BU1" s="46" t="s">
        <v>78</v>
      </c>
      <c r="BV1" s="46" t="s">
        <v>79</v>
      </c>
      <c r="BW1" s="46" t="s">
        <v>80</v>
      </c>
      <c r="BX1" s="46" t="s">
        <v>81</v>
      </c>
      <c r="BY1" s="46" t="s">
        <v>82</v>
      </c>
      <c r="BZ1" s="46" t="s">
        <v>84</v>
      </c>
      <c r="CA1" s="46" t="s">
        <v>83</v>
      </c>
      <c r="CB1" s="46" t="s">
        <v>85</v>
      </c>
      <c r="CC1" s="46" t="s">
        <v>86</v>
      </c>
      <c r="CD1" s="46" t="s">
        <v>87</v>
      </c>
      <c r="CE1" s="46" t="s">
        <v>88</v>
      </c>
      <c r="CF1" s="46" t="s">
        <v>89</v>
      </c>
      <c r="CG1" s="46" t="s">
        <v>90</v>
      </c>
      <c r="CH1" s="46" t="s">
        <v>91</v>
      </c>
      <c r="CI1" s="46" t="s">
        <v>92</v>
      </c>
      <c r="CJ1" s="46" t="s">
        <v>93</v>
      </c>
      <c r="CK1" s="46" t="s">
        <v>94</v>
      </c>
      <c r="CL1" s="46" t="s">
        <v>95</v>
      </c>
      <c r="CM1" s="46" t="s">
        <v>96</v>
      </c>
      <c r="CN1" s="46" t="s">
        <v>97</v>
      </c>
      <c r="CO1" s="46" t="s">
        <v>98</v>
      </c>
      <c r="CP1" s="46" t="s">
        <v>99</v>
      </c>
      <c r="CQ1" s="46" t="s">
        <v>100</v>
      </c>
      <c r="CR1" s="46" t="s">
        <v>101</v>
      </c>
      <c r="CS1" s="46" t="s">
        <v>102</v>
      </c>
      <c r="CT1" s="46" t="s">
        <v>103</v>
      </c>
      <c r="CU1" s="46" t="s">
        <v>104</v>
      </c>
      <c r="CV1" s="46" t="s">
        <v>105</v>
      </c>
      <c r="CW1" s="46" t="s">
        <v>106</v>
      </c>
      <c r="CX1" s="46" t="s">
        <v>107</v>
      </c>
      <c r="CY1" s="46" t="s">
        <v>108</v>
      </c>
      <c r="CZ1" s="46" t="s">
        <v>109</v>
      </c>
      <c r="DA1" s="46" t="s">
        <v>110</v>
      </c>
      <c r="DB1" s="46" t="s">
        <v>111</v>
      </c>
      <c r="DC1" s="46" t="s">
        <v>112</v>
      </c>
      <c r="DD1" s="46" t="s">
        <v>2</v>
      </c>
      <c r="DE1" s="46" t="s">
        <v>30</v>
      </c>
      <c r="DF1" s="46" t="s">
        <v>115</v>
      </c>
      <c r="DG1" s="46" t="s">
        <v>116</v>
      </c>
      <c r="DH1" s="46" t="s">
        <v>117</v>
      </c>
      <c r="DI1" s="46" t="s">
        <v>118</v>
      </c>
      <c r="DJ1" s="46" t="s">
        <v>119</v>
      </c>
      <c r="DK1" s="46" t="s">
        <v>120</v>
      </c>
      <c r="DL1" s="46" t="s">
        <v>121</v>
      </c>
      <c r="DM1" s="46" t="s">
        <v>122</v>
      </c>
      <c r="DN1" s="46" t="s">
        <v>123</v>
      </c>
      <c r="DO1" s="46" t="s">
        <v>124</v>
      </c>
      <c r="DP1" s="46" t="s">
        <v>125</v>
      </c>
      <c r="DQ1" s="46" t="s">
        <v>126</v>
      </c>
      <c r="DR1" s="46" t="s">
        <v>127</v>
      </c>
      <c r="DS1" s="46" t="s">
        <v>128</v>
      </c>
      <c r="DT1" s="46" t="s">
        <v>129</v>
      </c>
      <c r="DU1" s="46" t="s">
        <v>130</v>
      </c>
      <c r="DV1" s="46" t="s">
        <v>131</v>
      </c>
      <c r="DW1" s="46" t="s">
        <v>132</v>
      </c>
      <c r="DX1" s="46" t="s">
        <v>133</v>
      </c>
      <c r="DY1" s="46" t="s">
        <v>134</v>
      </c>
      <c r="DZ1" s="46" t="s">
        <v>135</v>
      </c>
      <c r="EA1" s="46" t="s">
        <v>136</v>
      </c>
      <c r="EB1" s="46" t="s">
        <v>137</v>
      </c>
      <c r="EC1" s="46" t="s">
        <v>138</v>
      </c>
      <c r="ED1" s="46" t="s">
        <v>139</v>
      </c>
      <c r="EE1" s="46" t="s">
        <v>140</v>
      </c>
      <c r="EF1" s="46" t="s">
        <v>141</v>
      </c>
      <c r="EG1" s="46" t="s">
        <v>142</v>
      </c>
      <c r="EH1" s="46" t="s">
        <v>143</v>
      </c>
      <c r="EI1" s="46" t="s">
        <v>144</v>
      </c>
      <c r="EJ1" s="46" t="s">
        <v>145</v>
      </c>
      <c r="EK1" s="46" t="s">
        <v>146</v>
      </c>
      <c r="EL1" s="46" t="s">
        <v>147</v>
      </c>
      <c r="EM1" s="46" t="s">
        <v>148</v>
      </c>
      <c r="EN1" s="46" t="s">
        <v>149</v>
      </c>
      <c r="EO1" s="46" t="s">
        <v>150</v>
      </c>
      <c r="EP1" s="46" t="s">
        <v>151</v>
      </c>
      <c r="EQ1" s="46" t="s">
        <v>152</v>
      </c>
      <c r="ER1" s="46" t="s">
        <v>153</v>
      </c>
      <c r="ES1" s="46" t="s">
        <v>154</v>
      </c>
      <c r="ET1" s="46" t="s">
        <v>155</v>
      </c>
      <c r="EU1" s="46" t="s">
        <v>156</v>
      </c>
      <c r="EV1" s="46" t="s">
        <v>157</v>
      </c>
      <c r="EW1" s="46" t="s">
        <v>158</v>
      </c>
      <c r="EX1" s="46" t="s">
        <v>159</v>
      </c>
      <c r="EY1" s="46" t="s">
        <v>160</v>
      </c>
      <c r="EZ1" s="46" t="s">
        <v>161</v>
      </c>
      <c r="FA1" s="46" t="s">
        <v>162</v>
      </c>
      <c r="FB1" s="46" t="s">
        <v>163</v>
      </c>
      <c r="FC1" s="46" t="s">
        <v>164</v>
      </c>
      <c r="FD1" s="46" t="s">
        <v>165</v>
      </c>
      <c r="FE1" s="46" t="s">
        <v>166</v>
      </c>
      <c r="FF1" s="46" t="s">
        <v>167</v>
      </c>
      <c r="FG1" s="3" t="s">
        <v>207</v>
      </c>
      <c r="FH1" s="4">
        <v>2</v>
      </c>
      <c r="FN1" s="40" t="s">
        <v>0</v>
      </c>
      <c r="FO1" s="31" t="s">
        <v>113</v>
      </c>
      <c r="FP1" s="19" t="s">
        <v>1</v>
      </c>
      <c r="FQ1" s="41" t="s">
        <v>172</v>
      </c>
      <c r="FR1" s="36" t="s">
        <v>114</v>
      </c>
      <c r="FS1" s="20" t="s">
        <v>2</v>
      </c>
      <c r="FT1" s="41" t="s">
        <v>173</v>
      </c>
      <c r="FU1" s="21" t="s">
        <v>190</v>
      </c>
      <c r="FV1" s="80" t="s">
        <v>215</v>
      </c>
      <c r="FW1" s="8" t="e">
        <f>#REF!+(FR4*$GK$7)</f>
        <v>#REF!</v>
      </c>
      <c r="FX1" s="8" t="e">
        <f>#REF!+(FR4*$GK$7)</f>
        <v>#REF!</v>
      </c>
      <c r="FY1" s="8" t="e">
        <f>#REF!+(FR4*$GK$7)</f>
        <v>#REF!</v>
      </c>
      <c r="FZ1" s="8" t="e">
        <f>#REF!+(FR4*$GK$7)</f>
        <v>#REF!</v>
      </c>
      <c r="GA1" s="8" t="e">
        <f>#REF!+(FR4*$GK$7)</f>
        <v>#REF!</v>
      </c>
      <c r="GB1" s="8" t="e">
        <f>#REF!+(FR4*$GK$7)</f>
        <v>#REF!</v>
      </c>
      <c r="GC1" s="8" t="e">
        <f>#REF!+(FR4*$GK$7)</f>
        <v>#REF!</v>
      </c>
      <c r="GD1" s="8" t="e">
        <f>#REF!+(FR4*$GK$7)</f>
        <v>#REF!</v>
      </c>
      <c r="GE1" s="10" t="e">
        <f>#REF!+(FR4*$GK$7)</f>
        <v>#REF!</v>
      </c>
      <c r="GF1" s="8" t="e">
        <f>#REF!+(FR4*$GK$7)</f>
        <v>#REF!</v>
      </c>
      <c r="GG1" s="8" t="e">
        <f>#REF!+(FR4*$GK$7)</f>
        <v>#REF!</v>
      </c>
      <c r="GH1" s="9" t="e">
        <f>((FO4+FR4+1)*#REF!)/1000</f>
        <v>#REF!</v>
      </c>
      <c r="GJ1" s="82" t="s">
        <v>212</v>
      </c>
      <c r="GK1" s="82" t="s">
        <v>169</v>
      </c>
    </row>
    <row r="2" spans="1:193" ht="88.5" thickBot="1">
      <c r="A2" s="46">
        <v>1</v>
      </c>
      <c r="B2" s="46">
        <v>1</v>
      </c>
      <c r="C2" s="47" t="e">
        <f>#REF!</f>
        <v>#REF!</v>
      </c>
      <c r="BC2" s="46">
        <f>SUM(D2:BB2)</f>
        <v>0</v>
      </c>
      <c r="BD2" s="6" t="e">
        <f>#REF!*BC2</f>
        <v>#REF!</v>
      </c>
      <c r="DD2" s="46">
        <f>SUM(BE2:DC2)</f>
        <v>0</v>
      </c>
      <c r="DE2" s="47" t="e">
        <f>#REF!*DD2</f>
        <v>#REF!</v>
      </c>
      <c r="FE2" s="46">
        <f>SUM(DF2:FD2)</f>
        <v>0</v>
      </c>
      <c r="FF2" s="47" t="e">
        <f>#REF!*FE2</f>
        <v>#REF!</v>
      </c>
      <c r="FG2" s="3" t="s">
        <v>168</v>
      </c>
      <c r="FH2" s="4">
        <v>2</v>
      </c>
      <c r="FI2" s="38" t="s">
        <v>113</v>
      </c>
      <c r="FJ2" s="39" t="s">
        <v>1</v>
      </c>
      <c r="FK2" s="38" t="s">
        <v>114</v>
      </c>
      <c r="FL2" s="39" t="s">
        <v>2</v>
      </c>
      <c r="FN2" s="13">
        <v>1</v>
      </c>
      <c r="FO2" s="22">
        <v>0</v>
      </c>
      <c r="FP2" s="25">
        <f aca="true" t="shared" si="0" ref="FP2:FP33">FO2*$FH$1</f>
        <v>0</v>
      </c>
      <c r="FQ2" s="14">
        <f>(FP2*$GK$10)</f>
        <v>0</v>
      </c>
      <c r="FR2" s="34">
        <v>0</v>
      </c>
      <c r="FS2" s="26">
        <f>IF($FH$1&gt;2,FR2*2,FR2*$FH$1)</f>
        <v>0</v>
      </c>
      <c r="FT2" s="14">
        <f>(FS2*$GK$11)</f>
        <v>0</v>
      </c>
      <c r="FU2" s="43">
        <f>FQ2+FT2</f>
        <v>0</v>
      </c>
      <c r="FV2" s="77">
        <f>IF($GK$8="client",(FP2+FS2)*$GK$7,(FO2+FR2)*$GK$7)</f>
        <v>0</v>
      </c>
      <c r="FW2" s="8" t="e">
        <f aca="true" t="shared" si="1" ref="FW2:FW9">FW1+(FR5*$GK$7)</f>
        <v>#REF!</v>
      </c>
      <c r="FX2" s="8" t="e">
        <f aca="true" t="shared" si="2" ref="FX2:FX8">FX1+(FR5*$GK$7)</f>
        <v>#REF!</v>
      </c>
      <c r="FY2" s="8" t="e">
        <f aca="true" t="shared" si="3" ref="FY2:FY7">FY1+(FR5*$GK$7)</f>
        <v>#REF!</v>
      </c>
      <c r="FZ2" s="8" t="e">
        <f>FZ1+(FR5*$GK$7)</f>
        <v>#REF!</v>
      </c>
      <c r="GA2" s="8" t="e">
        <f>GA1+(FR5*$GK$7)</f>
        <v>#REF!</v>
      </c>
      <c r="GB2" s="8" t="e">
        <f>GB1+(FR5*$GK$7)</f>
        <v>#REF!</v>
      </c>
      <c r="GC2" s="8" t="e">
        <f>GC1+(FR5*$GK$7)</f>
        <v>#REF!</v>
      </c>
      <c r="GD2" s="10" t="e">
        <f>GD1+(FR5*$GK$7)</f>
        <v>#REF!</v>
      </c>
      <c r="GE2" s="8">
        <f>FR5*$GK$7</f>
        <v>10.5</v>
      </c>
      <c r="GF2" s="8" t="e">
        <f aca="true" t="shared" si="4" ref="GF2:GF12">GF1+(FR5*$GK$7)</f>
        <v>#REF!</v>
      </c>
      <c r="GG2" s="8" t="e">
        <f aca="true" t="shared" si="5" ref="GG2:GG11">GG1+(FR5*$GK$7)</f>
        <v>#REF!</v>
      </c>
      <c r="GH2" s="9" t="e">
        <f>((FO5+FR5+1)*#REF!)/1000</f>
        <v>#REF!</v>
      </c>
      <c r="GJ2" s="82" t="s">
        <v>213</v>
      </c>
      <c r="GK2" s="82" t="s">
        <v>170</v>
      </c>
    </row>
    <row r="3" spans="1:193" ht="88.5" thickBot="1">
      <c r="A3" s="46">
        <v>2</v>
      </c>
      <c r="B3" s="46">
        <v>1</v>
      </c>
      <c r="C3" s="47" t="e">
        <f>#REF!</f>
        <v>#REF!</v>
      </c>
      <c r="D3" s="46">
        <v>1</v>
      </c>
      <c r="BC3" s="46">
        <f aca="true" t="shared" si="6" ref="BC3:BC66">SUM(D3:BB3)</f>
        <v>1</v>
      </c>
      <c r="BD3" s="6" t="e">
        <f>#REF!*BC3</f>
        <v>#REF!</v>
      </c>
      <c r="DD3" s="46">
        <f aca="true" t="shared" si="7" ref="DD3:DD66">SUM(BE3:DC3)</f>
        <v>0</v>
      </c>
      <c r="DE3" s="47" t="e">
        <f>#REF!*DD3</f>
        <v>#REF!</v>
      </c>
      <c r="FE3" s="46">
        <f aca="true" t="shared" si="8" ref="FE3:FE66">SUM(DF3:FD3)</f>
        <v>0</v>
      </c>
      <c r="FF3" s="47" t="e">
        <f>#REF!*FE3</f>
        <v>#REF!</v>
      </c>
      <c r="FG3" s="3" t="s">
        <v>184</v>
      </c>
      <c r="FH3" s="28">
        <f>IF($FH$2&gt;1,FU13,0)</f>
        <v>1320</v>
      </c>
      <c r="FI3" s="32">
        <f>FO13</f>
        <v>11</v>
      </c>
      <c r="FJ3" s="32">
        <f>FP13</f>
        <v>22</v>
      </c>
      <c r="FK3" s="32">
        <f>FR13</f>
        <v>55</v>
      </c>
      <c r="FL3" s="32">
        <f>FS13</f>
        <v>110</v>
      </c>
      <c r="FM3" s="2"/>
      <c r="FN3" s="15">
        <v>2</v>
      </c>
      <c r="FO3" s="23">
        <f aca="true" t="shared" si="9" ref="FO3:FO34">IF($FH$2&gt;1,B2+BC2,0)</f>
        <v>1</v>
      </c>
      <c r="FP3" s="25">
        <f t="shared" si="0"/>
        <v>2</v>
      </c>
      <c r="FQ3" s="14">
        <f>(FP3*$GK$10)</f>
        <v>20</v>
      </c>
      <c r="FR3" s="35">
        <f aca="true" t="shared" si="10" ref="FR3:FR34">IF($FH$2&gt;1,DD3,0)</f>
        <v>0</v>
      </c>
      <c r="FS3" s="26">
        <f>IF($FH$1&gt;2,FR3*2,FR3*$FH$1)</f>
        <v>0</v>
      </c>
      <c r="FT3" s="14">
        <f>(FS3*$GK$11)</f>
        <v>0</v>
      </c>
      <c r="FU3" s="44">
        <f>FQ3+FT3</f>
        <v>20</v>
      </c>
      <c r="FV3" s="78">
        <f>IF($GK$8="client",(FP3+FS3)*$GK$7,(FO3+FR3)*$GK$7)</f>
        <v>3.5</v>
      </c>
      <c r="FW3" s="8" t="e">
        <f t="shared" si="1"/>
        <v>#REF!</v>
      </c>
      <c r="FX3" s="8" t="e">
        <f t="shared" si="2"/>
        <v>#REF!</v>
      </c>
      <c r="FY3" s="8" t="e">
        <f t="shared" si="3"/>
        <v>#REF!</v>
      </c>
      <c r="FZ3" s="8" t="e">
        <f>FZ2+(FR6*$GK$7)</f>
        <v>#REF!</v>
      </c>
      <c r="GA3" s="8" t="e">
        <f>GA2+(FR6*$GK$7)</f>
        <v>#REF!</v>
      </c>
      <c r="GB3" s="8" t="e">
        <f>GB2+(FR6*$GK$7)</f>
        <v>#REF!</v>
      </c>
      <c r="GC3" s="10" t="e">
        <f>GC2+(FR6*$GK$7)</f>
        <v>#REF!</v>
      </c>
      <c r="GD3" s="8">
        <f>FR6*$GK$7</f>
        <v>21</v>
      </c>
      <c r="GE3" s="8">
        <f aca="true" t="shared" si="11" ref="GE3:GE13">GE2+(FR6*$GK$7)</f>
        <v>31.5</v>
      </c>
      <c r="GF3" s="8" t="e">
        <f t="shared" si="4"/>
        <v>#REF!</v>
      </c>
      <c r="GG3" s="8" t="e">
        <f t="shared" si="5"/>
        <v>#REF!</v>
      </c>
      <c r="GH3" s="9" t="e">
        <f>((FO6+FR6+1)*#REF!)/1000</f>
        <v>#REF!</v>
      </c>
      <c r="GJ3" s="82"/>
      <c r="GK3" s="83"/>
    </row>
    <row r="4" spans="1:193" ht="88.5" thickBot="1">
      <c r="A4" s="46">
        <v>3</v>
      </c>
      <c r="B4" s="46">
        <v>1</v>
      </c>
      <c r="C4" s="47" t="e">
        <f>#REF!</f>
        <v>#REF!</v>
      </c>
      <c r="D4" s="46">
        <v>2</v>
      </c>
      <c r="E4" s="46">
        <f aca="true" t="shared" si="12" ref="E4:E35">IF($FH$2&gt;2,D3,0)</f>
        <v>0</v>
      </c>
      <c r="BC4" s="46">
        <f t="shared" si="6"/>
        <v>2</v>
      </c>
      <c r="BD4" s="6" t="e">
        <f>#REF!*BC4</f>
        <v>#REF!</v>
      </c>
      <c r="BE4" s="46">
        <f>BE3+(BE3-BE2+1)</f>
        <v>1</v>
      </c>
      <c r="DD4" s="46">
        <f t="shared" si="7"/>
        <v>1</v>
      </c>
      <c r="DE4" s="47" t="e">
        <f>#REF!*DD4</f>
        <v>#REF!</v>
      </c>
      <c r="FE4" s="46">
        <f t="shared" si="8"/>
        <v>0</v>
      </c>
      <c r="FF4" s="47" t="e">
        <f>#REF!*FE4</f>
        <v>#REF!</v>
      </c>
      <c r="FG4" s="3" t="s">
        <v>185</v>
      </c>
      <c r="FH4" s="28">
        <f>IF(FH2&gt;1,FU25,0)</f>
        <v>5520</v>
      </c>
      <c r="FI4" s="32">
        <f>FO25</f>
        <v>23</v>
      </c>
      <c r="FJ4" s="32">
        <f>FP25</f>
        <v>46</v>
      </c>
      <c r="FK4" s="32">
        <f>FR25</f>
        <v>253</v>
      </c>
      <c r="FL4" s="32">
        <f>FS25</f>
        <v>506</v>
      </c>
      <c r="FM4" s="2"/>
      <c r="FN4" s="15">
        <v>3</v>
      </c>
      <c r="FO4" s="23">
        <f t="shared" si="9"/>
        <v>2</v>
      </c>
      <c r="FP4" s="25">
        <f t="shared" si="0"/>
        <v>4</v>
      </c>
      <c r="FQ4" s="14">
        <f aca="true" t="shared" si="13" ref="FQ4:FQ67">(FP4*$GK$10)</f>
        <v>40</v>
      </c>
      <c r="FR4" s="35">
        <f t="shared" si="10"/>
        <v>1</v>
      </c>
      <c r="FS4" s="26">
        <f>IF($FH$1&gt;2,FR4*2,FR4*$FH$1)</f>
        <v>2</v>
      </c>
      <c r="FT4" s="14">
        <f aca="true" t="shared" si="14" ref="FT4:FT67">(FS4*$GK$11)</f>
        <v>20</v>
      </c>
      <c r="FU4" s="44">
        <f aca="true" t="shared" si="15" ref="FU4:FU67">FQ4+FT4</f>
        <v>60</v>
      </c>
      <c r="FV4" s="78">
        <f>IF($GK$8="client",((FP4+FS4)*$GK$7)+FV3,((FO4+FR4)*$GK$7)+FV3)</f>
        <v>14</v>
      </c>
      <c r="FW4" s="8" t="e">
        <f t="shared" si="1"/>
        <v>#REF!</v>
      </c>
      <c r="FX4" s="8" t="e">
        <f t="shared" si="2"/>
        <v>#REF!</v>
      </c>
      <c r="FY4" s="8" t="e">
        <f t="shared" si="3"/>
        <v>#REF!</v>
      </c>
      <c r="FZ4" s="8" t="e">
        <f>FZ3+(FR7*$GK$7)</f>
        <v>#REF!</v>
      </c>
      <c r="GA4" s="8" t="e">
        <f>GA3+(FR7*$GK$7)</f>
        <v>#REF!</v>
      </c>
      <c r="GB4" s="10" t="e">
        <f>GB3+(FR7*$GK$7)</f>
        <v>#REF!</v>
      </c>
      <c r="GC4" s="8">
        <f>FR7*$GK$7</f>
        <v>35</v>
      </c>
      <c r="GD4" s="8">
        <f aca="true" t="shared" si="16" ref="GD4:GD14">GD3+(FR7*$GK$7)</f>
        <v>56</v>
      </c>
      <c r="GE4" s="8">
        <f t="shared" si="11"/>
        <v>66.5</v>
      </c>
      <c r="GF4" s="8" t="e">
        <f t="shared" si="4"/>
        <v>#REF!</v>
      </c>
      <c r="GG4" s="8" t="e">
        <f t="shared" si="5"/>
        <v>#REF!</v>
      </c>
      <c r="GH4" s="9" t="e">
        <f>((FO7+FR7+1)*#REF!)/1000</f>
        <v>#REF!</v>
      </c>
      <c r="GJ4" s="84" t="s">
        <v>5</v>
      </c>
      <c r="GK4" s="85">
        <v>0.03</v>
      </c>
    </row>
    <row r="5" spans="1:193" ht="88.5" thickBot="1">
      <c r="A5" s="46">
        <v>4</v>
      </c>
      <c r="B5" s="46">
        <v>1</v>
      </c>
      <c r="C5" s="47" t="e">
        <f>#REF!</f>
        <v>#REF!</v>
      </c>
      <c r="D5" s="46">
        <v>3</v>
      </c>
      <c r="E5" s="46">
        <f t="shared" si="12"/>
        <v>0</v>
      </c>
      <c r="F5" s="46">
        <f aca="true" t="shared" si="17" ref="F5:F36">IF($FH$2&gt;3,D3,0)</f>
        <v>0</v>
      </c>
      <c r="BC5" s="46">
        <f t="shared" si="6"/>
        <v>3</v>
      </c>
      <c r="BD5" s="6" t="e">
        <f>#REF!*BC5</f>
        <v>#REF!</v>
      </c>
      <c r="BE5" s="46">
        <f aca="true" t="shared" si="18" ref="BE5:BE50">BE4+(BE4-BE3+1)</f>
        <v>3</v>
      </c>
      <c r="BF5" s="46">
        <f>IF($FH$2&gt;2,$BE$4,0)</f>
        <v>0</v>
      </c>
      <c r="BG5" s="6"/>
      <c r="DD5" s="46">
        <f t="shared" si="7"/>
        <v>3</v>
      </c>
      <c r="DE5" s="47" t="e">
        <f>#REF!*DD5</f>
        <v>#REF!</v>
      </c>
      <c r="DF5" s="46">
        <f>DF4+(DF4-DF3+1)</f>
        <v>1</v>
      </c>
      <c r="DH5" s="6"/>
      <c r="FE5" s="46">
        <f t="shared" si="8"/>
        <v>1</v>
      </c>
      <c r="FF5" s="47" t="e">
        <f>#REF!*FE5</f>
        <v>#REF!</v>
      </c>
      <c r="FG5" s="3" t="s">
        <v>186</v>
      </c>
      <c r="FH5" s="28">
        <f>IF(FH2&gt;1,FU37,0)</f>
        <v>12600</v>
      </c>
      <c r="FI5" s="32">
        <f>FO37</f>
        <v>35</v>
      </c>
      <c r="FJ5" s="32">
        <f>FP37</f>
        <v>70</v>
      </c>
      <c r="FK5" s="32">
        <f>FR37</f>
        <v>595</v>
      </c>
      <c r="FL5" s="32">
        <f>FS37</f>
        <v>1190</v>
      </c>
      <c r="FM5" s="2"/>
      <c r="FN5" s="15">
        <v>4</v>
      </c>
      <c r="FO5" s="23">
        <f t="shared" si="9"/>
        <v>3</v>
      </c>
      <c r="FP5" s="25">
        <f t="shared" si="0"/>
        <v>6</v>
      </c>
      <c r="FQ5" s="14">
        <f t="shared" si="13"/>
        <v>60</v>
      </c>
      <c r="FR5" s="35">
        <f t="shared" si="10"/>
        <v>3</v>
      </c>
      <c r="FS5" s="26">
        <f aca="true" t="shared" si="19" ref="FS5:FS68">IF($FH$1&gt;2,FR5*2,FR5*$FH$1)</f>
        <v>6</v>
      </c>
      <c r="FT5" s="14">
        <f t="shared" si="14"/>
        <v>60</v>
      </c>
      <c r="FU5" s="44">
        <f t="shared" si="15"/>
        <v>120</v>
      </c>
      <c r="FV5" s="78">
        <f>IF($GK$8="client",((FP5+FS5)*$GK$7)+FV4,((FO5+FR5)*$GK$7)+FV4)</f>
        <v>35</v>
      </c>
      <c r="FW5" s="8" t="e">
        <f t="shared" si="1"/>
        <v>#REF!</v>
      </c>
      <c r="FX5" s="8" t="e">
        <f t="shared" si="2"/>
        <v>#REF!</v>
      </c>
      <c r="FY5" s="8" t="e">
        <f t="shared" si="3"/>
        <v>#REF!</v>
      </c>
      <c r="FZ5" s="8" t="e">
        <f>FZ4+(FR8*$GK$7)</f>
        <v>#REF!</v>
      </c>
      <c r="GA5" s="10" t="e">
        <f>GA4+(FR8*$GK$7)</f>
        <v>#REF!</v>
      </c>
      <c r="GB5" s="8">
        <f>FR8*$GK$7</f>
        <v>52.5</v>
      </c>
      <c r="GC5" s="8">
        <f aca="true" t="shared" si="20" ref="GC5:GC15">GC4+(FR8*$GK$7)</f>
        <v>87.5</v>
      </c>
      <c r="GD5" s="8">
        <f t="shared" si="16"/>
        <v>108.5</v>
      </c>
      <c r="GE5" s="8">
        <f t="shared" si="11"/>
        <v>119</v>
      </c>
      <c r="GF5" s="8" t="e">
        <f t="shared" si="4"/>
        <v>#REF!</v>
      </c>
      <c r="GG5" s="8" t="e">
        <f t="shared" si="5"/>
        <v>#REF!</v>
      </c>
      <c r="GH5" s="9" t="e">
        <f>((FO8+FR8+1)*#REF!)/1000</f>
        <v>#REF!</v>
      </c>
      <c r="GJ5" s="84" t="s">
        <v>7</v>
      </c>
      <c r="GK5" s="85">
        <v>0.005</v>
      </c>
    </row>
    <row r="6" spans="1:193" ht="88.5" thickBot="1">
      <c r="A6" s="46">
        <v>5</v>
      </c>
      <c r="B6" s="46">
        <v>1</v>
      </c>
      <c r="C6" s="47" t="e">
        <f>#REF!</f>
        <v>#REF!</v>
      </c>
      <c r="D6" s="46">
        <v>4</v>
      </c>
      <c r="E6" s="46">
        <f t="shared" si="12"/>
        <v>0</v>
      </c>
      <c r="F6" s="46">
        <f t="shared" si="17"/>
        <v>0</v>
      </c>
      <c r="G6" s="46">
        <f aca="true" t="shared" si="21" ref="G6:G37">IF($FH$2&gt;4,D3,0)</f>
        <v>0</v>
      </c>
      <c r="BC6" s="46">
        <f t="shared" si="6"/>
        <v>4</v>
      </c>
      <c r="BD6" s="6" t="e">
        <f>#REF!*BC6</f>
        <v>#REF!</v>
      </c>
      <c r="BE6" s="46">
        <f t="shared" si="18"/>
        <v>6</v>
      </c>
      <c r="BF6" s="46">
        <f aca="true" t="shared" si="22" ref="BF6:BF37">IF($FH$2&gt;2,BE5,0)</f>
        <v>0</v>
      </c>
      <c r="BG6" s="46">
        <f aca="true" t="shared" si="23" ref="BG6:BG37">IF($FH$2&gt;3,BE4,0)</f>
        <v>0</v>
      </c>
      <c r="BH6" s="6"/>
      <c r="DD6" s="46">
        <f t="shared" si="7"/>
        <v>6</v>
      </c>
      <c r="DE6" s="47" t="e">
        <f>#REF!*DD6</f>
        <v>#REF!</v>
      </c>
      <c r="DF6" s="46">
        <f>DF5+BE5</f>
        <v>4</v>
      </c>
      <c r="DG6" s="46">
        <f aca="true" t="shared" si="24" ref="DG6:DG37">IF($FH$2&gt;2,DF4,0)</f>
        <v>0</v>
      </c>
      <c r="DI6" s="6"/>
      <c r="FE6" s="46">
        <f t="shared" si="8"/>
        <v>4</v>
      </c>
      <c r="FF6" s="47" t="e">
        <f>#REF!*FE6</f>
        <v>#REF!</v>
      </c>
      <c r="FG6" s="3" t="s">
        <v>187</v>
      </c>
      <c r="FH6" s="28">
        <f>IF(FH2&gt;1,FU49,0)</f>
        <v>22560</v>
      </c>
      <c r="FI6" s="32">
        <f>FO49</f>
        <v>47</v>
      </c>
      <c r="FJ6" s="32">
        <f>FP49</f>
        <v>94</v>
      </c>
      <c r="FK6" s="32">
        <f>FR49</f>
        <v>1081</v>
      </c>
      <c r="FL6" s="32">
        <f>FS49</f>
        <v>2162</v>
      </c>
      <c r="FM6" s="2"/>
      <c r="FN6" s="15">
        <v>5</v>
      </c>
      <c r="FO6" s="23">
        <f t="shared" si="9"/>
        <v>4</v>
      </c>
      <c r="FP6" s="25">
        <f t="shared" si="0"/>
        <v>8</v>
      </c>
      <c r="FQ6" s="14">
        <f t="shared" si="13"/>
        <v>80</v>
      </c>
      <c r="FR6" s="35">
        <f t="shared" si="10"/>
        <v>6</v>
      </c>
      <c r="FS6" s="26">
        <f t="shared" si="19"/>
        <v>12</v>
      </c>
      <c r="FT6" s="14">
        <f t="shared" si="14"/>
        <v>120</v>
      </c>
      <c r="FU6" s="44">
        <f t="shared" si="15"/>
        <v>200</v>
      </c>
      <c r="FV6" s="78">
        <f aca="true" t="shared" si="25" ref="FV6:FV69">IF($GK$8="client",((FP6+FS6)*$GK$7)+FV5,((FO6+FR6)*$GK$7)+FV5)</f>
        <v>70</v>
      </c>
      <c r="FW6" s="8" t="e">
        <f t="shared" si="1"/>
        <v>#REF!</v>
      </c>
      <c r="FX6" s="8" t="e">
        <f t="shared" si="2"/>
        <v>#REF!</v>
      </c>
      <c r="FY6" s="8" t="e">
        <f t="shared" si="3"/>
        <v>#REF!</v>
      </c>
      <c r="FZ6" s="10" t="e">
        <f>FZ5+(FR9*$GK$7)</f>
        <v>#REF!</v>
      </c>
      <c r="GA6" s="8">
        <f>FR9*$GK$7</f>
        <v>73.5</v>
      </c>
      <c r="GB6" s="8">
        <f aca="true" t="shared" si="26" ref="GB6:GB16">GB5+(FR9*$GK$7)</f>
        <v>126</v>
      </c>
      <c r="GC6" s="8">
        <f t="shared" si="20"/>
        <v>161</v>
      </c>
      <c r="GD6" s="8">
        <f t="shared" si="16"/>
        <v>182</v>
      </c>
      <c r="GE6" s="8">
        <f t="shared" si="11"/>
        <v>192.5</v>
      </c>
      <c r="GF6" s="8" t="e">
        <f t="shared" si="4"/>
        <v>#REF!</v>
      </c>
      <c r="GG6" s="8" t="e">
        <f t="shared" si="5"/>
        <v>#REF!</v>
      </c>
      <c r="GH6" s="9" t="e">
        <f>((FO9+FR9+1)*#REF!)/1000</f>
        <v>#REF!</v>
      </c>
      <c r="GJ6" s="84" t="s">
        <v>6</v>
      </c>
      <c r="GK6" s="85">
        <v>0.005</v>
      </c>
    </row>
    <row r="7" spans="1:194" ht="88.5" thickBot="1">
      <c r="A7" s="46">
        <v>6</v>
      </c>
      <c r="B7" s="46">
        <v>1</v>
      </c>
      <c r="C7" s="47" t="e">
        <f>#REF!</f>
        <v>#REF!</v>
      </c>
      <c r="D7" s="46">
        <v>5</v>
      </c>
      <c r="E7" s="46">
        <f t="shared" si="12"/>
        <v>0</v>
      </c>
      <c r="F7" s="46">
        <f t="shared" si="17"/>
        <v>0</v>
      </c>
      <c r="G7" s="46">
        <f t="shared" si="21"/>
        <v>0</v>
      </c>
      <c r="H7" s="46">
        <f aca="true" t="shared" si="27" ref="H7:H38">IF($FH$2&gt;5,D3,0)</f>
        <v>0</v>
      </c>
      <c r="BC7" s="46">
        <f t="shared" si="6"/>
        <v>5</v>
      </c>
      <c r="BD7" s="6" t="e">
        <f>#REF!*BC7</f>
        <v>#REF!</v>
      </c>
      <c r="BE7" s="46">
        <f t="shared" si="18"/>
        <v>10</v>
      </c>
      <c r="BF7" s="46">
        <f t="shared" si="22"/>
        <v>0</v>
      </c>
      <c r="BG7" s="46">
        <f t="shared" si="23"/>
        <v>0</v>
      </c>
      <c r="BH7" s="46">
        <f aca="true" t="shared" si="28" ref="BH7:BH38">IF($FH$2&gt;4,BE4,0)</f>
        <v>0</v>
      </c>
      <c r="BI7" s="6"/>
      <c r="DD7" s="46">
        <f t="shared" si="7"/>
        <v>10</v>
      </c>
      <c r="DE7" s="47" t="e">
        <f>#REF!*DD7</f>
        <v>#REF!</v>
      </c>
      <c r="DF7" s="46">
        <f>DF6+BE6</f>
        <v>10</v>
      </c>
      <c r="DG7" s="46">
        <f t="shared" si="24"/>
        <v>0</v>
      </c>
      <c r="DH7" s="46">
        <f aca="true" t="shared" si="29" ref="DH7:DH38">IF($FH$2&gt;3,DF4,0)</f>
        <v>0</v>
      </c>
      <c r="DJ7" s="6"/>
      <c r="FE7" s="46">
        <f t="shared" si="8"/>
        <v>10</v>
      </c>
      <c r="FF7" s="47" t="e">
        <f>#REF!*FE7</f>
        <v>#REF!</v>
      </c>
      <c r="FG7" s="3" t="s">
        <v>188</v>
      </c>
      <c r="FH7" s="28">
        <f>IF($FH$2&gt;1,FU61,0)</f>
        <v>35400</v>
      </c>
      <c r="FI7" s="32">
        <f>FO61</f>
        <v>59</v>
      </c>
      <c r="FJ7" s="32">
        <f>FP61</f>
        <v>118</v>
      </c>
      <c r="FK7" s="32">
        <f>FR61</f>
        <v>1711</v>
      </c>
      <c r="FL7" s="32">
        <f>FS61</f>
        <v>3422</v>
      </c>
      <c r="FM7" s="2"/>
      <c r="FN7" s="15">
        <v>6</v>
      </c>
      <c r="FO7" s="23">
        <f t="shared" si="9"/>
        <v>5</v>
      </c>
      <c r="FP7" s="25">
        <f t="shared" si="0"/>
        <v>10</v>
      </c>
      <c r="FQ7" s="14">
        <f t="shared" si="13"/>
        <v>100</v>
      </c>
      <c r="FR7" s="35">
        <f t="shared" si="10"/>
        <v>10</v>
      </c>
      <c r="FS7" s="26">
        <f t="shared" si="19"/>
        <v>20</v>
      </c>
      <c r="FT7" s="14">
        <f t="shared" si="14"/>
        <v>200</v>
      </c>
      <c r="FU7" s="44">
        <f t="shared" si="15"/>
        <v>300</v>
      </c>
      <c r="FV7" s="78">
        <f t="shared" si="25"/>
        <v>122.5</v>
      </c>
      <c r="FW7" s="8" t="e">
        <f t="shared" si="1"/>
        <v>#REF!</v>
      </c>
      <c r="FX7" s="8" t="e">
        <f t="shared" si="2"/>
        <v>#REF!</v>
      </c>
      <c r="FY7" s="10" t="e">
        <f t="shared" si="3"/>
        <v>#REF!</v>
      </c>
      <c r="FZ7" s="8">
        <f>FR10*$GK$7</f>
        <v>98</v>
      </c>
      <c r="GA7" s="8">
        <f aca="true" t="shared" si="30" ref="GA7:GA17">GA6+(FR10*$GK$7)</f>
        <v>171.5</v>
      </c>
      <c r="GB7" s="8">
        <f t="shared" si="26"/>
        <v>224</v>
      </c>
      <c r="GC7" s="8">
        <f t="shared" si="20"/>
        <v>259</v>
      </c>
      <c r="GD7" s="8">
        <f t="shared" si="16"/>
        <v>280</v>
      </c>
      <c r="GE7" s="8">
        <f t="shared" si="11"/>
        <v>290.5</v>
      </c>
      <c r="GF7" s="8" t="e">
        <f t="shared" si="4"/>
        <v>#REF!</v>
      </c>
      <c r="GG7" s="8" t="e">
        <f t="shared" si="5"/>
        <v>#REF!</v>
      </c>
      <c r="GH7" s="9" t="e">
        <f>((FO10+FR10+1)*#REF!)/1000</f>
        <v>#REF!</v>
      </c>
      <c r="GJ7" s="84" t="s">
        <v>171</v>
      </c>
      <c r="GK7" s="86">
        <v>3.5</v>
      </c>
      <c r="GL7" s="45"/>
    </row>
    <row r="8" spans="1:193" ht="88.5" thickBot="1">
      <c r="A8" s="46">
        <v>7</v>
      </c>
      <c r="B8" s="46">
        <v>1</v>
      </c>
      <c r="C8" s="47" t="e">
        <f>#REF!</f>
        <v>#REF!</v>
      </c>
      <c r="D8" s="46">
        <v>6</v>
      </c>
      <c r="E8" s="46">
        <f t="shared" si="12"/>
        <v>0</v>
      </c>
      <c r="F8" s="46">
        <f t="shared" si="17"/>
        <v>0</v>
      </c>
      <c r="G8" s="46">
        <f t="shared" si="21"/>
        <v>0</v>
      </c>
      <c r="H8" s="46">
        <f t="shared" si="27"/>
        <v>0</v>
      </c>
      <c r="I8" s="46">
        <f aca="true" t="shared" si="31" ref="I8:I39">IF($FH$2&gt;6,D3,0)</f>
        <v>0</v>
      </c>
      <c r="BC8" s="46">
        <f t="shared" si="6"/>
        <v>6</v>
      </c>
      <c r="BD8" s="6" t="e">
        <f>#REF!*BC8</f>
        <v>#REF!</v>
      </c>
      <c r="BE8" s="46">
        <f t="shared" si="18"/>
        <v>15</v>
      </c>
      <c r="BF8" s="46">
        <f t="shared" si="22"/>
        <v>0</v>
      </c>
      <c r="BG8" s="46">
        <f t="shared" si="23"/>
        <v>0</v>
      </c>
      <c r="BH8" s="46">
        <f t="shared" si="28"/>
        <v>0</v>
      </c>
      <c r="BI8" s="46">
        <f aca="true" t="shared" si="32" ref="BI8:BI39">IF($FH$2&gt;5,BE4,0)</f>
        <v>0</v>
      </c>
      <c r="BJ8" s="6"/>
      <c r="DD8" s="46">
        <f t="shared" si="7"/>
        <v>15</v>
      </c>
      <c r="DE8" s="47" t="e">
        <f>#REF!*DD8</f>
        <v>#REF!</v>
      </c>
      <c r="DF8" s="46">
        <f>DF7+BE7</f>
        <v>20</v>
      </c>
      <c r="DG8" s="46">
        <f t="shared" si="24"/>
        <v>0</v>
      </c>
      <c r="DH8" s="46">
        <f t="shared" si="29"/>
        <v>0</v>
      </c>
      <c r="DI8" s="46">
        <f aca="true" t="shared" si="33" ref="DI8:DI39">IF($FH$2&gt;4,DF4,0)</f>
        <v>0</v>
      </c>
      <c r="DK8" s="6"/>
      <c r="FE8" s="46">
        <f t="shared" si="8"/>
        <v>20</v>
      </c>
      <c r="FF8" s="47" t="e">
        <f>#REF!*FE8</f>
        <v>#REF!</v>
      </c>
      <c r="FG8" s="3" t="s">
        <v>191</v>
      </c>
      <c r="FH8" s="28">
        <f>IF($FH$2&gt;1,FU73,0)</f>
        <v>51120</v>
      </c>
      <c r="FI8" s="32">
        <f>FO73</f>
        <v>71</v>
      </c>
      <c r="FJ8" s="32">
        <f>FP73</f>
        <v>142</v>
      </c>
      <c r="FK8" s="32">
        <f>FR73</f>
        <v>2485</v>
      </c>
      <c r="FL8" s="32">
        <f>FS73</f>
        <v>4970</v>
      </c>
      <c r="FM8" s="2"/>
      <c r="FN8" s="15">
        <v>7</v>
      </c>
      <c r="FO8" s="23">
        <f t="shared" si="9"/>
        <v>6</v>
      </c>
      <c r="FP8" s="25">
        <f t="shared" si="0"/>
        <v>12</v>
      </c>
      <c r="FQ8" s="14">
        <f t="shared" si="13"/>
        <v>120</v>
      </c>
      <c r="FR8" s="35">
        <f t="shared" si="10"/>
        <v>15</v>
      </c>
      <c r="FS8" s="26">
        <f t="shared" si="19"/>
        <v>30</v>
      </c>
      <c r="FT8" s="14">
        <f t="shared" si="14"/>
        <v>300</v>
      </c>
      <c r="FU8" s="44">
        <f t="shared" si="15"/>
        <v>420</v>
      </c>
      <c r="FV8" s="78">
        <f t="shared" si="25"/>
        <v>196</v>
      </c>
      <c r="FW8" s="8" t="e">
        <f t="shared" si="1"/>
        <v>#REF!</v>
      </c>
      <c r="FX8" s="10" t="e">
        <f t="shared" si="2"/>
        <v>#REF!</v>
      </c>
      <c r="FY8" s="8">
        <f>FR11*$GK$7</f>
        <v>126</v>
      </c>
      <c r="FZ8" s="8">
        <f aca="true" t="shared" si="34" ref="FZ8:FZ18">FZ7+(FR11*$GK$7)</f>
        <v>224</v>
      </c>
      <c r="GA8" s="8">
        <f t="shared" si="30"/>
        <v>297.5</v>
      </c>
      <c r="GB8" s="8">
        <f t="shared" si="26"/>
        <v>350</v>
      </c>
      <c r="GC8" s="8">
        <f t="shared" si="20"/>
        <v>385</v>
      </c>
      <c r="GD8" s="8">
        <f t="shared" si="16"/>
        <v>406</v>
      </c>
      <c r="GE8" s="8">
        <f t="shared" si="11"/>
        <v>416.5</v>
      </c>
      <c r="GF8" s="8" t="e">
        <f t="shared" si="4"/>
        <v>#REF!</v>
      </c>
      <c r="GG8" s="8" t="e">
        <f t="shared" si="5"/>
        <v>#REF!</v>
      </c>
      <c r="GH8" s="9" t="e">
        <f>((FO11+FR11+1)*#REF!)/1000</f>
        <v>#REF!</v>
      </c>
      <c r="GJ8" s="84" t="s">
        <v>211</v>
      </c>
      <c r="GK8" s="86" t="s">
        <v>213</v>
      </c>
    </row>
    <row r="9" spans="1:193" ht="88.5" thickBot="1">
      <c r="A9" s="46">
        <v>8</v>
      </c>
      <c r="B9" s="46">
        <v>1</v>
      </c>
      <c r="C9" s="47" t="e">
        <f>#REF!</f>
        <v>#REF!</v>
      </c>
      <c r="D9" s="46">
        <v>7</v>
      </c>
      <c r="E9" s="46">
        <f t="shared" si="12"/>
        <v>0</v>
      </c>
      <c r="F9" s="46">
        <f t="shared" si="17"/>
        <v>0</v>
      </c>
      <c r="G9" s="46">
        <f t="shared" si="21"/>
        <v>0</v>
      </c>
      <c r="H9" s="46">
        <f t="shared" si="27"/>
        <v>0</v>
      </c>
      <c r="I9" s="46">
        <f t="shared" si="31"/>
        <v>0</v>
      </c>
      <c r="J9" s="46">
        <f aca="true" t="shared" si="35" ref="J9:J40">IF($FH$2&gt;7,D3,0)</f>
        <v>0</v>
      </c>
      <c r="BC9" s="46">
        <f t="shared" si="6"/>
        <v>7</v>
      </c>
      <c r="BD9" s="6" t="e">
        <f>#REF!*BC9</f>
        <v>#REF!</v>
      </c>
      <c r="BE9" s="46">
        <f t="shared" si="18"/>
        <v>21</v>
      </c>
      <c r="BF9" s="46">
        <f t="shared" si="22"/>
        <v>0</v>
      </c>
      <c r="BG9" s="46">
        <f t="shared" si="23"/>
        <v>0</v>
      </c>
      <c r="BH9" s="46">
        <f t="shared" si="28"/>
        <v>0</v>
      </c>
      <c r="BI9" s="46">
        <f t="shared" si="32"/>
        <v>0</v>
      </c>
      <c r="BJ9" s="46">
        <f aca="true" t="shared" si="36" ref="BJ9:BJ40">IF($FH$2&gt;6,BE4,0)</f>
        <v>0</v>
      </c>
      <c r="BK9" s="6"/>
      <c r="DD9" s="46">
        <f t="shared" si="7"/>
        <v>21</v>
      </c>
      <c r="DE9" s="47" t="e">
        <f>#REF!*DD9</f>
        <v>#REF!</v>
      </c>
      <c r="DF9" s="46">
        <f>DF8+BE8</f>
        <v>35</v>
      </c>
      <c r="DG9" s="46">
        <f t="shared" si="24"/>
        <v>0</v>
      </c>
      <c r="DH9" s="46">
        <f t="shared" si="29"/>
        <v>0</v>
      </c>
      <c r="DI9" s="46">
        <f t="shared" si="33"/>
        <v>0</v>
      </c>
      <c r="DJ9" s="46">
        <f aca="true" t="shared" si="37" ref="DJ9:DJ40">IF($FH$2&gt;5,DF4,0)</f>
        <v>0</v>
      </c>
      <c r="DL9" s="6"/>
      <c r="FE9" s="46">
        <f t="shared" si="8"/>
        <v>35</v>
      </c>
      <c r="FF9" s="47" t="e">
        <f>#REF!*FE9</f>
        <v>#REF!</v>
      </c>
      <c r="FG9" s="3" t="s">
        <v>192</v>
      </c>
      <c r="FH9" s="28">
        <f>IF($FH$2&gt;1,FU85,0)</f>
        <v>69720</v>
      </c>
      <c r="FI9" s="32">
        <f>FO85</f>
        <v>83</v>
      </c>
      <c r="FJ9" s="32">
        <f>FP85</f>
        <v>166</v>
      </c>
      <c r="FK9" s="32">
        <f>FR85</f>
        <v>3403</v>
      </c>
      <c r="FL9" s="32">
        <f>FS85</f>
        <v>6806</v>
      </c>
      <c r="FM9" s="2"/>
      <c r="FN9" s="15">
        <v>8</v>
      </c>
      <c r="FO9" s="23">
        <f t="shared" si="9"/>
        <v>7</v>
      </c>
      <c r="FP9" s="25">
        <f t="shared" si="0"/>
        <v>14</v>
      </c>
      <c r="FQ9" s="14">
        <f t="shared" si="13"/>
        <v>140</v>
      </c>
      <c r="FR9" s="35">
        <f t="shared" si="10"/>
        <v>21</v>
      </c>
      <c r="FS9" s="26">
        <f t="shared" si="19"/>
        <v>42</v>
      </c>
      <c r="FT9" s="14">
        <f t="shared" si="14"/>
        <v>420</v>
      </c>
      <c r="FU9" s="44">
        <f t="shared" si="15"/>
        <v>560</v>
      </c>
      <c r="FV9" s="78">
        <f t="shared" si="25"/>
        <v>294</v>
      </c>
      <c r="FW9" s="10" t="e">
        <f t="shared" si="1"/>
        <v>#REF!</v>
      </c>
      <c r="FX9" s="8">
        <f>FR12*$GK$7</f>
        <v>157.5</v>
      </c>
      <c r="FY9" s="8">
        <f aca="true" t="shared" si="38" ref="FY9:FY19">FY8+(FR12*$GK$7)</f>
        <v>283.5</v>
      </c>
      <c r="FZ9" s="8">
        <f t="shared" si="34"/>
        <v>381.5</v>
      </c>
      <c r="GA9" s="8">
        <f t="shared" si="30"/>
        <v>455</v>
      </c>
      <c r="GB9" s="8">
        <f t="shared" si="26"/>
        <v>507.5</v>
      </c>
      <c r="GC9" s="8">
        <f t="shared" si="20"/>
        <v>542.5</v>
      </c>
      <c r="GD9" s="8">
        <f t="shared" si="16"/>
        <v>563.5</v>
      </c>
      <c r="GE9" s="8">
        <f t="shared" si="11"/>
        <v>574</v>
      </c>
      <c r="GF9" s="8" t="e">
        <f t="shared" si="4"/>
        <v>#REF!</v>
      </c>
      <c r="GG9" s="8" t="e">
        <f t="shared" si="5"/>
        <v>#REF!</v>
      </c>
      <c r="GH9" s="9" t="e">
        <f>((FO12+FR12+1)*#REF!)/1000</f>
        <v>#REF!</v>
      </c>
      <c r="GJ9" s="84" t="s">
        <v>214</v>
      </c>
      <c r="GK9" s="87">
        <v>0</v>
      </c>
    </row>
    <row r="10" spans="1:193" ht="88.5" thickBot="1">
      <c r="A10" s="46">
        <v>9</v>
      </c>
      <c r="B10" s="46">
        <v>1</v>
      </c>
      <c r="C10" s="47" t="e">
        <f>#REF!</f>
        <v>#REF!</v>
      </c>
      <c r="D10" s="46">
        <v>8</v>
      </c>
      <c r="E10" s="46">
        <f t="shared" si="12"/>
        <v>0</v>
      </c>
      <c r="F10" s="46">
        <f t="shared" si="17"/>
        <v>0</v>
      </c>
      <c r="G10" s="46">
        <f t="shared" si="21"/>
        <v>0</v>
      </c>
      <c r="H10" s="46">
        <f t="shared" si="27"/>
        <v>0</v>
      </c>
      <c r="I10" s="46">
        <f t="shared" si="31"/>
        <v>0</v>
      </c>
      <c r="J10" s="46">
        <f t="shared" si="35"/>
        <v>0</v>
      </c>
      <c r="K10" s="46">
        <f aca="true" t="shared" si="39" ref="K10:K41">IF($FH$2&gt;8,D3,0)</f>
        <v>0</v>
      </c>
      <c r="BC10" s="46">
        <f t="shared" si="6"/>
        <v>8</v>
      </c>
      <c r="BD10" s="6" t="e">
        <f>#REF!*BC10</f>
        <v>#REF!</v>
      </c>
      <c r="BE10" s="46">
        <f t="shared" si="18"/>
        <v>28</v>
      </c>
      <c r="BF10" s="46">
        <f t="shared" si="22"/>
        <v>0</v>
      </c>
      <c r="BG10" s="46">
        <f t="shared" si="23"/>
        <v>0</v>
      </c>
      <c r="BH10" s="46">
        <f t="shared" si="28"/>
        <v>0</v>
      </c>
      <c r="BI10" s="46">
        <f t="shared" si="32"/>
        <v>0</v>
      </c>
      <c r="BJ10" s="46">
        <f t="shared" si="36"/>
        <v>0</v>
      </c>
      <c r="BK10" s="46">
        <f aca="true" t="shared" si="40" ref="BK10:BK41">IF($FH$2&gt;7,BE4,0)</f>
        <v>0</v>
      </c>
      <c r="BL10" s="6"/>
      <c r="DD10" s="46">
        <f t="shared" si="7"/>
        <v>28</v>
      </c>
      <c r="DE10" s="47" t="e">
        <f>#REF!*DD10</f>
        <v>#REF!</v>
      </c>
      <c r="DF10" s="46">
        <f>DF9+BE9</f>
        <v>56</v>
      </c>
      <c r="DG10" s="46">
        <f t="shared" si="24"/>
        <v>0</v>
      </c>
      <c r="DH10" s="46">
        <f t="shared" si="29"/>
        <v>0</v>
      </c>
      <c r="DI10" s="46">
        <f t="shared" si="33"/>
        <v>0</v>
      </c>
      <c r="DJ10" s="46">
        <f t="shared" si="37"/>
        <v>0</v>
      </c>
      <c r="DK10" s="46">
        <f aca="true" t="shared" si="41" ref="DK10:DK41">IF($FH$2&gt;6,DF4,0)</f>
        <v>0</v>
      </c>
      <c r="DM10" s="6"/>
      <c r="FE10" s="46">
        <f t="shared" si="8"/>
        <v>56</v>
      </c>
      <c r="FF10" s="47" t="e">
        <f>#REF!*FE10</f>
        <v>#REF!</v>
      </c>
      <c r="FG10" s="3" t="s">
        <v>193</v>
      </c>
      <c r="FH10" s="28">
        <f>IF($FH$2&gt;1,FU97,0)</f>
        <v>91200</v>
      </c>
      <c r="FI10" s="32">
        <f>FO97</f>
        <v>95</v>
      </c>
      <c r="FJ10" s="32">
        <f>FP97</f>
        <v>190</v>
      </c>
      <c r="FK10" s="32">
        <f>FR97</f>
        <v>4465</v>
      </c>
      <c r="FL10" s="32">
        <f>FS97</f>
        <v>8930</v>
      </c>
      <c r="FM10" s="2"/>
      <c r="FN10" s="15">
        <v>9</v>
      </c>
      <c r="FO10" s="23">
        <f t="shared" si="9"/>
        <v>8</v>
      </c>
      <c r="FP10" s="25">
        <f t="shared" si="0"/>
        <v>16</v>
      </c>
      <c r="FQ10" s="14">
        <f t="shared" si="13"/>
        <v>160</v>
      </c>
      <c r="FR10" s="35">
        <f t="shared" si="10"/>
        <v>28</v>
      </c>
      <c r="FS10" s="26">
        <f t="shared" si="19"/>
        <v>56</v>
      </c>
      <c r="FT10" s="14">
        <f t="shared" si="14"/>
        <v>560</v>
      </c>
      <c r="FU10" s="44">
        <f t="shared" si="15"/>
        <v>720</v>
      </c>
      <c r="FV10" s="78">
        <f t="shared" si="25"/>
        <v>420</v>
      </c>
      <c r="FW10" s="8">
        <f>FR13*$GK$7</f>
        <v>192.5</v>
      </c>
      <c r="FX10" s="8">
        <f aca="true" t="shared" si="42" ref="FX10:FX20">FX9+(FR13*$GK$7)</f>
        <v>350</v>
      </c>
      <c r="FY10" s="8">
        <f t="shared" si="38"/>
        <v>476</v>
      </c>
      <c r="FZ10" s="8">
        <f t="shared" si="34"/>
        <v>574</v>
      </c>
      <c r="GA10" s="8">
        <f t="shared" si="30"/>
        <v>647.5</v>
      </c>
      <c r="GB10" s="8">
        <f t="shared" si="26"/>
        <v>700</v>
      </c>
      <c r="GC10" s="8">
        <f t="shared" si="20"/>
        <v>735</v>
      </c>
      <c r="GD10" s="8">
        <f t="shared" si="16"/>
        <v>756</v>
      </c>
      <c r="GE10" s="8">
        <f t="shared" si="11"/>
        <v>766.5</v>
      </c>
      <c r="GF10" s="8" t="e">
        <f t="shared" si="4"/>
        <v>#REF!</v>
      </c>
      <c r="GG10" s="8" t="e">
        <f t="shared" si="5"/>
        <v>#REF!</v>
      </c>
      <c r="GH10" s="7" t="e">
        <f>((FO13+FR13+1)*#REF!)/1000</f>
        <v>#REF!</v>
      </c>
      <c r="GJ10" s="84" t="s">
        <v>208</v>
      </c>
      <c r="GK10" s="88">
        <v>10</v>
      </c>
    </row>
    <row r="11" spans="1:193" ht="88.5" thickBot="1">
      <c r="A11" s="46">
        <v>10</v>
      </c>
      <c r="B11" s="46">
        <v>1</v>
      </c>
      <c r="C11" s="47" t="e">
        <f>#REF!</f>
        <v>#REF!</v>
      </c>
      <c r="D11" s="46">
        <v>9</v>
      </c>
      <c r="E11" s="46">
        <f t="shared" si="12"/>
        <v>0</v>
      </c>
      <c r="F11" s="46">
        <f t="shared" si="17"/>
        <v>0</v>
      </c>
      <c r="G11" s="46">
        <f t="shared" si="21"/>
        <v>0</v>
      </c>
      <c r="H11" s="46">
        <f t="shared" si="27"/>
        <v>0</v>
      </c>
      <c r="I11" s="46">
        <f t="shared" si="31"/>
        <v>0</v>
      </c>
      <c r="J11" s="46">
        <f t="shared" si="35"/>
        <v>0</v>
      </c>
      <c r="K11" s="46">
        <f t="shared" si="39"/>
        <v>0</v>
      </c>
      <c r="L11" s="46">
        <f aca="true" t="shared" si="43" ref="L11:L42">IF($FH$2&gt;9,D3,0)</f>
        <v>0</v>
      </c>
      <c r="BC11" s="46">
        <f t="shared" si="6"/>
        <v>9</v>
      </c>
      <c r="BD11" s="6" t="e">
        <f>#REF!*BC11</f>
        <v>#REF!</v>
      </c>
      <c r="BE11" s="46">
        <f t="shared" si="18"/>
        <v>36</v>
      </c>
      <c r="BF11" s="46">
        <f t="shared" si="22"/>
        <v>0</v>
      </c>
      <c r="BG11" s="46">
        <f t="shared" si="23"/>
        <v>0</v>
      </c>
      <c r="BH11" s="46">
        <f t="shared" si="28"/>
        <v>0</v>
      </c>
      <c r="BI11" s="46">
        <f t="shared" si="32"/>
        <v>0</v>
      </c>
      <c r="BJ11" s="46">
        <f t="shared" si="36"/>
        <v>0</v>
      </c>
      <c r="BK11" s="46">
        <f t="shared" si="40"/>
        <v>0</v>
      </c>
      <c r="BL11" s="46">
        <f aca="true" t="shared" si="44" ref="BL11:BL42">IF($FH$2&gt;8,BE4,0)</f>
        <v>0</v>
      </c>
      <c r="BM11" s="6"/>
      <c r="DD11" s="46">
        <f t="shared" si="7"/>
        <v>36</v>
      </c>
      <c r="DE11" s="47" t="e">
        <f>#REF!*DD11</f>
        <v>#REF!</v>
      </c>
      <c r="DF11" s="46">
        <f aca="true" t="shared" si="45" ref="DF11:DF73">DF10+BE10</f>
        <v>84</v>
      </c>
      <c r="DG11" s="46">
        <f t="shared" si="24"/>
        <v>0</v>
      </c>
      <c r="DH11" s="46">
        <f t="shared" si="29"/>
        <v>0</v>
      </c>
      <c r="DI11" s="46">
        <f t="shared" si="33"/>
        <v>0</v>
      </c>
      <c r="DJ11" s="46">
        <f t="shared" si="37"/>
        <v>0</v>
      </c>
      <c r="DK11" s="46">
        <f t="shared" si="41"/>
        <v>0</v>
      </c>
      <c r="DL11" s="46">
        <f aca="true" t="shared" si="46" ref="DL11:DL42">IF($FH$2&gt;7,DF4,0)</f>
        <v>0</v>
      </c>
      <c r="DN11" s="6"/>
      <c r="FE11" s="46">
        <f t="shared" si="8"/>
        <v>84</v>
      </c>
      <c r="FF11" s="47" t="e">
        <f>#REF!*FE11</f>
        <v>#REF!</v>
      </c>
      <c r="FG11" s="3" t="s">
        <v>194</v>
      </c>
      <c r="FH11" s="28">
        <f>IF($FH$2&gt;1,FU109,0)</f>
        <v>115560</v>
      </c>
      <c r="FI11" s="32">
        <f>FO109</f>
        <v>107</v>
      </c>
      <c r="FJ11" s="32">
        <f>FP109</f>
        <v>214</v>
      </c>
      <c r="FK11" s="32">
        <f>FR109</f>
        <v>5671</v>
      </c>
      <c r="FL11" s="32">
        <f>FS109</f>
        <v>11342</v>
      </c>
      <c r="FM11" s="2"/>
      <c r="FN11" s="15">
        <v>10</v>
      </c>
      <c r="FO11" s="23">
        <f t="shared" si="9"/>
        <v>9</v>
      </c>
      <c r="FP11" s="25">
        <f t="shared" si="0"/>
        <v>18</v>
      </c>
      <c r="FQ11" s="14">
        <f t="shared" si="13"/>
        <v>180</v>
      </c>
      <c r="FR11" s="35">
        <f t="shared" si="10"/>
        <v>36</v>
      </c>
      <c r="FS11" s="26">
        <f t="shared" si="19"/>
        <v>72</v>
      </c>
      <c r="FT11" s="14">
        <f t="shared" si="14"/>
        <v>720</v>
      </c>
      <c r="FU11" s="44">
        <f t="shared" si="15"/>
        <v>900</v>
      </c>
      <c r="FV11" s="78">
        <f t="shared" si="25"/>
        <v>577.5</v>
      </c>
      <c r="FW11" s="8">
        <f aca="true" t="shared" si="47" ref="FW11:FW21">FW10+(FR14*$GK$7)</f>
        <v>423.5</v>
      </c>
      <c r="FX11" s="8">
        <f t="shared" si="42"/>
        <v>581</v>
      </c>
      <c r="FY11" s="8">
        <f t="shared" si="38"/>
        <v>707</v>
      </c>
      <c r="FZ11" s="8">
        <f t="shared" si="34"/>
        <v>805</v>
      </c>
      <c r="GA11" s="8">
        <f t="shared" si="30"/>
        <v>878.5</v>
      </c>
      <c r="GB11" s="8">
        <f t="shared" si="26"/>
        <v>931</v>
      </c>
      <c r="GC11" s="8">
        <f t="shared" si="20"/>
        <v>966</v>
      </c>
      <c r="GD11" s="8">
        <f t="shared" si="16"/>
        <v>987</v>
      </c>
      <c r="GE11" s="8">
        <f t="shared" si="11"/>
        <v>997.5</v>
      </c>
      <c r="GF11" s="8" t="e">
        <f t="shared" si="4"/>
        <v>#REF!</v>
      </c>
      <c r="GG11" s="10" t="e">
        <f t="shared" si="5"/>
        <v>#REF!</v>
      </c>
      <c r="GH11" s="9" t="e">
        <f>((FO14+FR14+1)*#REF!)/1000</f>
        <v>#REF!</v>
      </c>
      <c r="GJ11" s="84" t="s">
        <v>209</v>
      </c>
      <c r="GK11" s="88">
        <v>10</v>
      </c>
    </row>
    <row r="12" spans="1:193" ht="88.5" thickBot="1">
      <c r="A12" s="46">
        <v>11</v>
      </c>
      <c r="B12" s="46">
        <v>1</v>
      </c>
      <c r="C12" s="47" t="e">
        <f>#REF!</f>
        <v>#REF!</v>
      </c>
      <c r="D12" s="46">
        <v>10</v>
      </c>
      <c r="E12" s="46">
        <f t="shared" si="12"/>
        <v>0</v>
      </c>
      <c r="F12" s="46">
        <f t="shared" si="17"/>
        <v>0</v>
      </c>
      <c r="G12" s="46">
        <f t="shared" si="21"/>
        <v>0</v>
      </c>
      <c r="H12" s="46">
        <f t="shared" si="27"/>
        <v>0</v>
      </c>
      <c r="I12" s="46">
        <f t="shared" si="31"/>
        <v>0</v>
      </c>
      <c r="J12" s="46">
        <f t="shared" si="35"/>
        <v>0</v>
      </c>
      <c r="K12" s="46">
        <f t="shared" si="39"/>
        <v>0</v>
      </c>
      <c r="L12" s="46">
        <f t="shared" si="43"/>
        <v>0</v>
      </c>
      <c r="M12" s="46">
        <f aca="true" t="shared" si="48" ref="M12:M43">IF($FH$2&gt;10,D3,0)</f>
        <v>0</v>
      </c>
      <c r="BC12" s="46">
        <f t="shared" si="6"/>
        <v>10</v>
      </c>
      <c r="BD12" s="6" t="e">
        <f>#REF!*BC12</f>
        <v>#REF!</v>
      </c>
      <c r="BE12" s="46">
        <f t="shared" si="18"/>
        <v>45</v>
      </c>
      <c r="BF12" s="46">
        <f t="shared" si="22"/>
        <v>0</v>
      </c>
      <c r="BG12" s="46">
        <f t="shared" si="23"/>
        <v>0</v>
      </c>
      <c r="BH12" s="46">
        <f t="shared" si="28"/>
        <v>0</v>
      </c>
      <c r="BI12" s="46">
        <f t="shared" si="32"/>
        <v>0</v>
      </c>
      <c r="BJ12" s="46">
        <f t="shared" si="36"/>
        <v>0</v>
      </c>
      <c r="BK12" s="46">
        <f t="shared" si="40"/>
        <v>0</v>
      </c>
      <c r="BL12" s="46">
        <f t="shared" si="44"/>
        <v>0</v>
      </c>
      <c r="BM12" s="46">
        <f aca="true" t="shared" si="49" ref="BM12:BM43">IF($FH$2&gt;9,BE4,0)</f>
        <v>0</v>
      </c>
      <c r="BN12" s="6"/>
      <c r="DD12" s="46">
        <f t="shared" si="7"/>
        <v>45</v>
      </c>
      <c r="DE12" s="47" t="e">
        <f>#REF!*DD12</f>
        <v>#REF!</v>
      </c>
      <c r="DF12" s="46">
        <f t="shared" si="45"/>
        <v>120</v>
      </c>
      <c r="DG12" s="46">
        <f t="shared" si="24"/>
        <v>0</v>
      </c>
      <c r="DH12" s="46">
        <f t="shared" si="29"/>
        <v>0</v>
      </c>
      <c r="DI12" s="46">
        <f t="shared" si="33"/>
        <v>0</v>
      </c>
      <c r="DJ12" s="46">
        <f t="shared" si="37"/>
        <v>0</v>
      </c>
      <c r="DK12" s="46">
        <f t="shared" si="41"/>
        <v>0</v>
      </c>
      <c r="DL12" s="46">
        <f t="shared" si="46"/>
        <v>0</v>
      </c>
      <c r="DM12" s="46">
        <f aca="true" t="shared" si="50" ref="DM12:DM43">IF($FH$2&gt;8,DF4,0)</f>
        <v>0</v>
      </c>
      <c r="DO12" s="6"/>
      <c r="FE12" s="46">
        <f t="shared" si="8"/>
        <v>120</v>
      </c>
      <c r="FF12" s="47" t="e">
        <f>#REF!*FE12</f>
        <v>#REF!</v>
      </c>
      <c r="FG12" s="3" t="s">
        <v>195</v>
      </c>
      <c r="FH12" s="28">
        <f>IF($FH$2&gt;1,FU121,0)</f>
        <v>142800</v>
      </c>
      <c r="FI12" s="32">
        <f>FO121</f>
        <v>119</v>
      </c>
      <c r="FJ12" s="32">
        <f>FP121</f>
        <v>238</v>
      </c>
      <c r="FK12" s="32">
        <f>FR121</f>
        <v>7021</v>
      </c>
      <c r="FL12" s="32">
        <f>FS121</f>
        <v>14042</v>
      </c>
      <c r="FM12" s="2"/>
      <c r="FN12" s="15">
        <v>11</v>
      </c>
      <c r="FO12" s="23">
        <f t="shared" si="9"/>
        <v>10</v>
      </c>
      <c r="FP12" s="25">
        <f t="shared" si="0"/>
        <v>20</v>
      </c>
      <c r="FQ12" s="14">
        <f t="shared" si="13"/>
        <v>200</v>
      </c>
      <c r="FR12" s="35">
        <f t="shared" si="10"/>
        <v>45</v>
      </c>
      <c r="FS12" s="26">
        <f t="shared" si="19"/>
        <v>90</v>
      </c>
      <c r="FT12" s="14">
        <f t="shared" si="14"/>
        <v>900</v>
      </c>
      <c r="FU12" s="81">
        <f t="shared" si="15"/>
        <v>1100</v>
      </c>
      <c r="FV12" s="78">
        <f t="shared" si="25"/>
        <v>770</v>
      </c>
      <c r="FW12" s="8">
        <f t="shared" si="47"/>
        <v>696.5</v>
      </c>
      <c r="FX12" s="8">
        <f t="shared" si="42"/>
        <v>854</v>
      </c>
      <c r="FY12" s="8">
        <f t="shared" si="38"/>
        <v>980</v>
      </c>
      <c r="FZ12" s="8">
        <f t="shared" si="34"/>
        <v>1078</v>
      </c>
      <c r="GA12" s="8">
        <f t="shared" si="30"/>
        <v>1151.5</v>
      </c>
      <c r="GB12" s="8">
        <f t="shared" si="26"/>
        <v>1204</v>
      </c>
      <c r="GC12" s="8">
        <f t="shared" si="20"/>
        <v>1239</v>
      </c>
      <c r="GD12" s="8">
        <f t="shared" si="16"/>
        <v>1260</v>
      </c>
      <c r="GE12" s="8">
        <f t="shared" si="11"/>
        <v>1270.5</v>
      </c>
      <c r="GF12" s="10" t="e">
        <f t="shared" si="4"/>
        <v>#REF!</v>
      </c>
      <c r="GG12" s="8">
        <f>FR15*$GK$7</f>
        <v>273</v>
      </c>
      <c r="GH12" s="9" t="e">
        <f>((FO15+FR15+1)*#REF!)/1000</f>
        <v>#REF!</v>
      </c>
      <c r="GJ12" s="89" t="s">
        <v>210</v>
      </c>
      <c r="GK12" s="88">
        <v>0</v>
      </c>
    </row>
    <row r="13" spans="1:193" ht="88.5" thickBot="1">
      <c r="A13" s="46">
        <v>12</v>
      </c>
      <c r="B13" s="46">
        <v>1</v>
      </c>
      <c r="C13" s="47" t="e">
        <f>#REF!</f>
        <v>#REF!</v>
      </c>
      <c r="D13" s="46">
        <v>11</v>
      </c>
      <c r="E13" s="46">
        <f t="shared" si="12"/>
        <v>0</v>
      </c>
      <c r="F13" s="46">
        <f t="shared" si="17"/>
        <v>0</v>
      </c>
      <c r="G13" s="46">
        <f t="shared" si="21"/>
        <v>0</v>
      </c>
      <c r="H13" s="46">
        <f t="shared" si="27"/>
        <v>0</v>
      </c>
      <c r="I13" s="46">
        <f t="shared" si="31"/>
        <v>0</v>
      </c>
      <c r="J13" s="46">
        <f t="shared" si="35"/>
        <v>0</v>
      </c>
      <c r="K13" s="46">
        <f t="shared" si="39"/>
        <v>0</v>
      </c>
      <c r="L13" s="46">
        <f t="shared" si="43"/>
        <v>0</v>
      </c>
      <c r="M13" s="46">
        <f t="shared" si="48"/>
        <v>0</v>
      </c>
      <c r="N13" s="46">
        <f aca="true" t="shared" si="51" ref="N13:N44">IF($FH$2&gt;11,D3,0)</f>
        <v>0</v>
      </c>
      <c r="BC13" s="46">
        <f t="shared" si="6"/>
        <v>11</v>
      </c>
      <c r="BD13" s="6" t="e">
        <f>#REF!*BC13</f>
        <v>#REF!</v>
      </c>
      <c r="BE13" s="46">
        <f t="shared" si="18"/>
        <v>55</v>
      </c>
      <c r="BF13" s="46">
        <f t="shared" si="22"/>
        <v>0</v>
      </c>
      <c r="BG13" s="46">
        <f t="shared" si="23"/>
        <v>0</v>
      </c>
      <c r="BH13" s="46">
        <f t="shared" si="28"/>
        <v>0</v>
      </c>
      <c r="BI13" s="46">
        <f t="shared" si="32"/>
        <v>0</v>
      </c>
      <c r="BJ13" s="46">
        <f t="shared" si="36"/>
        <v>0</v>
      </c>
      <c r="BK13" s="46">
        <f t="shared" si="40"/>
        <v>0</v>
      </c>
      <c r="BL13" s="46">
        <f t="shared" si="44"/>
        <v>0</v>
      </c>
      <c r="BM13" s="46">
        <f t="shared" si="49"/>
        <v>0</v>
      </c>
      <c r="BN13" s="46">
        <f aca="true" t="shared" si="52" ref="BN13:BN44">IF($FH$2&gt;10,BE4,0)</f>
        <v>0</v>
      </c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46">
        <f t="shared" si="7"/>
        <v>55</v>
      </c>
      <c r="DE13" s="47" t="e">
        <f>#REF!*DD13</f>
        <v>#REF!</v>
      </c>
      <c r="DF13" s="46">
        <f t="shared" si="45"/>
        <v>165</v>
      </c>
      <c r="DG13" s="46">
        <f t="shared" si="24"/>
        <v>0</v>
      </c>
      <c r="DH13" s="46">
        <f t="shared" si="29"/>
        <v>0</v>
      </c>
      <c r="DI13" s="46">
        <f t="shared" si="33"/>
        <v>0</v>
      </c>
      <c r="DJ13" s="46">
        <f t="shared" si="37"/>
        <v>0</v>
      </c>
      <c r="DK13" s="46">
        <f t="shared" si="41"/>
        <v>0</v>
      </c>
      <c r="DL13" s="46">
        <f t="shared" si="46"/>
        <v>0</v>
      </c>
      <c r="DM13" s="46">
        <f t="shared" si="50"/>
        <v>0</v>
      </c>
      <c r="DN13" s="46">
        <f aca="true" t="shared" si="53" ref="DN13:DN44">IF($FH$2&gt;9,DF4,0)</f>
        <v>0</v>
      </c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46">
        <f t="shared" si="8"/>
        <v>165</v>
      </c>
      <c r="FF13" s="47" t="e">
        <f>#REF!*FE13</f>
        <v>#REF!</v>
      </c>
      <c r="FG13" s="33"/>
      <c r="FH13" s="33"/>
      <c r="FM13" s="2"/>
      <c r="FN13" s="24">
        <v>12</v>
      </c>
      <c r="FO13" s="31">
        <f t="shared" si="9"/>
        <v>11</v>
      </c>
      <c r="FP13" s="19">
        <f t="shared" si="0"/>
        <v>22</v>
      </c>
      <c r="FQ13" s="14">
        <f t="shared" si="13"/>
        <v>220</v>
      </c>
      <c r="FR13" s="36">
        <f t="shared" si="10"/>
        <v>55</v>
      </c>
      <c r="FS13" s="20">
        <f t="shared" si="19"/>
        <v>110</v>
      </c>
      <c r="FT13" s="14">
        <f t="shared" si="14"/>
        <v>1100</v>
      </c>
      <c r="FU13" s="21">
        <f t="shared" si="15"/>
        <v>1320</v>
      </c>
      <c r="FV13" s="79">
        <f t="shared" si="25"/>
        <v>1001</v>
      </c>
      <c r="FW13" s="8">
        <f t="shared" si="47"/>
        <v>1015</v>
      </c>
      <c r="FX13" s="8">
        <f t="shared" si="42"/>
        <v>1172.5</v>
      </c>
      <c r="FY13" s="8">
        <f t="shared" si="38"/>
        <v>1298.5</v>
      </c>
      <c r="FZ13" s="8">
        <f t="shared" si="34"/>
        <v>1396.5</v>
      </c>
      <c r="GA13" s="8">
        <f t="shared" si="30"/>
        <v>1470</v>
      </c>
      <c r="GB13" s="8">
        <f t="shared" si="26"/>
        <v>1522.5</v>
      </c>
      <c r="GC13" s="8">
        <f t="shared" si="20"/>
        <v>1557.5</v>
      </c>
      <c r="GD13" s="8">
        <f t="shared" si="16"/>
        <v>1578.5</v>
      </c>
      <c r="GE13" s="10">
        <f t="shared" si="11"/>
        <v>1589</v>
      </c>
      <c r="GF13" s="8">
        <f>FR16*$GK$7</f>
        <v>318.5</v>
      </c>
      <c r="GG13" s="8">
        <f aca="true" t="shared" si="54" ref="GG13:GG23">GG12+(FR16*$GK$7)</f>
        <v>591.5</v>
      </c>
      <c r="GH13" s="9" t="e">
        <f>((FO16+FR16+1)*#REF!)/1000</f>
        <v>#REF!</v>
      </c>
      <c r="GJ13" s="84"/>
      <c r="GK13" s="88"/>
    </row>
    <row r="14" spans="1:190" ht="88.5" thickBot="1">
      <c r="A14" s="46">
        <v>13</v>
      </c>
      <c r="B14" s="46">
        <v>1</v>
      </c>
      <c r="C14" s="47" t="e">
        <f>#REF!</f>
        <v>#REF!</v>
      </c>
      <c r="D14" s="46">
        <v>12</v>
      </c>
      <c r="E14" s="46">
        <f t="shared" si="12"/>
        <v>0</v>
      </c>
      <c r="F14" s="46">
        <f t="shared" si="17"/>
        <v>0</v>
      </c>
      <c r="G14" s="46">
        <f t="shared" si="21"/>
        <v>0</v>
      </c>
      <c r="H14" s="46">
        <f t="shared" si="27"/>
        <v>0</v>
      </c>
      <c r="I14" s="46">
        <f t="shared" si="31"/>
        <v>0</v>
      </c>
      <c r="J14" s="46">
        <f t="shared" si="35"/>
        <v>0</v>
      </c>
      <c r="K14" s="46">
        <f t="shared" si="39"/>
        <v>0</v>
      </c>
      <c r="L14" s="46">
        <f t="shared" si="43"/>
        <v>0</v>
      </c>
      <c r="M14" s="46">
        <f t="shared" si="48"/>
        <v>0</v>
      </c>
      <c r="N14" s="46">
        <f t="shared" si="51"/>
        <v>0</v>
      </c>
      <c r="O14" s="46">
        <f aca="true" t="shared" si="55" ref="O14:O45">IF($FH$2&gt;12,D3,0)</f>
        <v>0</v>
      </c>
      <c r="BC14" s="46">
        <f t="shared" si="6"/>
        <v>12</v>
      </c>
      <c r="BD14" s="6" t="e">
        <f>#REF!*BC14</f>
        <v>#REF!</v>
      </c>
      <c r="BE14" s="46">
        <f t="shared" si="18"/>
        <v>66</v>
      </c>
      <c r="BF14" s="46">
        <f t="shared" si="22"/>
        <v>0</v>
      </c>
      <c r="BG14" s="46">
        <f t="shared" si="23"/>
        <v>0</v>
      </c>
      <c r="BH14" s="46">
        <f t="shared" si="28"/>
        <v>0</v>
      </c>
      <c r="BI14" s="46">
        <f t="shared" si="32"/>
        <v>0</v>
      </c>
      <c r="BJ14" s="46">
        <f t="shared" si="36"/>
        <v>0</v>
      </c>
      <c r="BK14" s="46">
        <f t="shared" si="40"/>
        <v>0</v>
      </c>
      <c r="BL14" s="46">
        <f t="shared" si="44"/>
        <v>0</v>
      </c>
      <c r="BM14" s="46">
        <f t="shared" si="49"/>
        <v>0</v>
      </c>
      <c r="BN14" s="46">
        <f t="shared" si="52"/>
        <v>0</v>
      </c>
      <c r="BO14" s="46">
        <f aca="true" t="shared" si="56" ref="BO14:BO45">IF($FH$2&gt;11,BE4,0)</f>
        <v>0</v>
      </c>
      <c r="DD14" s="46">
        <f t="shared" si="7"/>
        <v>66</v>
      </c>
      <c r="DE14" s="47" t="e">
        <f>#REF!*DD14</f>
        <v>#REF!</v>
      </c>
      <c r="DF14" s="46">
        <f t="shared" si="45"/>
        <v>220</v>
      </c>
      <c r="DG14" s="46">
        <f t="shared" si="24"/>
        <v>0</v>
      </c>
      <c r="DH14" s="46">
        <f t="shared" si="29"/>
        <v>0</v>
      </c>
      <c r="DI14" s="46">
        <f t="shared" si="33"/>
        <v>0</v>
      </c>
      <c r="DJ14" s="46">
        <f t="shared" si="37"/>
        <v>0</v>
      </c>
      <c r="DK14" s="46">
        <f t="shared" si="41"/>
        <v>0</v>
      </c>
      <c r="DL14" s="46">
        <f t="shared" si="46"/>
        <v>0</v>
      </c>
      <c r="DM14" s="46">
        <f t="shared" si="50"/>
        <v>0</v>
      </c>
      <c r="DN14" s="46">
        <f t="shared" si="53"/>
        <v>0</v>
      </c>
      <c r="DO14" s="46">
        <f aca="true" t="shared" si="57" ref="DO14:DO45">IF($FH$2&gt;10,DF4,0)</f>
        <v>0</v>
      </c>
      <c r="FE14" s="46">
        <f t="shared" si="8"/>
        <v>220</v>
      </c>
      <c r="FF14" s="47" t="e">
        <f>#REF!*FE14</f>
        <v>#REF!</v>
      </c>
      <c r="FG14" s="3" t="s">
        <v>179</v>
      </c>
      <c r="FH14" s="29">
        <f>IF($FH$1&gt;GK9,FV13,0)</f>
        <v>1001</v>
      </c>
      <c r="FI14" s="48"/>
      <c r="FJ14" s="2"/>
      <c r="FK14" s="2"/>
      <c r="FL14" s="2"/>
      <c r="FM14" s="27"/>
      <c r="FN14" s="15">
        <v>13</v>
      </c>
      <c r="FO14" s="23">
        <f t="shared" si="9"/>
        <v>12</v>
      </c>
      <c r="FP14" s="25">
        <f t="shared" si="0"/>
        <v>24</v>
      </c>
      <c r="FQ14" s="14">
        <f t="shared" si="13"/>
        <v>240</v>
      </c>
      <c r="FR14" s="35">
        <f t="shared" si="10"/>
        <v>66</v>
      </c>
      <c r="FS14" s="26">
        <f t="shared" si="19"/>
        <v>132</v>
      </c>
      <c r="FT14" s="14">
        <f t="shared" si="14"/>
        <v>1320</v>
      </c>
      <c r="FU14" s="44">
        <f t="shared" si="15"/>
        <v>1560</v>
      </c>
      <c r="FV14" s="78">
        <f>IF($GK$8="client",((FP14+FS14)*$GK$7),((FO14+FR14)*$GK$7))</f>
        <v>273</v>
      </c>
      <c r="FW14" s="8">
        <f t="shared" si="47"/>
        <v>1382.5</v>
      </c>
      <c r="FX14" s="8">
        <f t="shared" si="42"/>
        <v>1540</v>
      </c>
      <c r="FY14" s="8">
        <f t="shared" si="38"/>
        <v>1666</v>
      </c>
      <c r="FZ14" s="8">
        <f t="shared" si="34"/>
        <v>1764</v>
      </c>
      <c r="GA14" s="8">
        <f t="shared" si="30"/>
        <v>1837.5</v>
      </c>
      <c r="GB14" s="8">
        <f t="shared" si="26"/>
        <v>1890</v>
      </c>
      <c r="GC14" s="8">
        <f t="shared" si="20"/>
        <v>1925</v>
      </c>
      <c r="GD14" s="10">
        <f t="shared" si="16"/>
        <v>1946</v>
      </c>
      <c r="GE14" s="8">
        <f>FR17*$GK$7</f>
        <v>367.5</v>
      </c>
      <c r="GF14" s="8">
        <f aca="true" t="shared" si="58" ref="GF14:GF24">GF13+(FR17*$GK$7)</f>
        <v>686</v>
      </c>
      <c r="GG14" s="8">
        <f t="shared" si="54"/>
        <v>959</v>
      </c>
      <c r="GH14" s="9" t="e">
        <f>((FO17+FR17+1)*#REF!)/1000</f>
        <v>#REF!</v>
      </c>
    </row>
    <row r="15" spans="1:190" ht="88.5" thickBot="1">
      <c r="A15" s="46">
        <v>14</v>
      </c>
      <c r="B15" s="46">
        <v>1</v>
      </c>
      <c r="C15" s="47" t="e">
        <f>#REF!</f>
        <v>#REF!</v>
      </c>
      <c r="D15" s="46">
        <v>13</v>
      </c>
      <c r="E15" s="46">
        <f t="shared" si="12"/>
        <v>0</v>
      </c>
      <c r="F15" s="46">
        <f t="shared" si="17"/>
        <v>0</v>
      </c>
      <c r="G15" s="46">
        <f t="shared" si="21"/>
        <v>0</v>
      </c>
      <c r="H15" s="46">
        <f t="shared" si="27"/>
        <v>0</v>
      </c>
      <c r="I15" s="46">
        <f t="shared" si="31"/>
        <v>0</v>
      </c>
      <c r="J15" s="46">
        <f t="shared" si="35"/>
        <v>0</v>
      </c>
      <c r="K15" s="46">
        <f t="shared" si="39"/>
        <v>0</v>
      </c>
      <c r="L15" s="46">
        <f t="shared" si="43"/>
        <v>0</v>
      </c>
      <c r="M15" s="46">
        <f t="shared" si="48"/>
        <v>0</v>
      </c>
      <c r="N15" s="46">
        <f t="shared" si="51"/>
        <v>0</v>
      </c>
      <c r="O15" s="46">
        <f t="shared" si="55"/>
        <v>0</v>
      </c>
      <c r="P15" s="46">
        <f aca="true" t="shared" si="59" ref="P15:P46">IF($FH$2&gt;13,D3,0)</f>
        <v>0</v>
      </c>
      <c r="BC15" s="46">
        <f t="shared" si="6"/>
        <v>13</v>
      </c>
      <c r="BD15" s="6" t="e">
        <f>#REF!*BC15</f>
        <v>#REF!</v>
      </c>
      <c r="BE15" s="46">
        <f t="shared" si="18"/>
        <v>78</v>
      </c>
      <c r="BF15" s="46">
        <f t="shared" si="22"/>
        <v>0</v>
      </c>
      <c r="BG15" s="46">
        <f t="shared" si="23"/>
        <v>0</v>
      </c>
      <c r="BH15" s="46">
        <f t="shared" si="28"/>
        <v>0</v>
      </c>
      <c r="BI15" s="46">
        <f t="shared" si="32"/>
        <v>0</v>
      </c>
      <c r="BJ15" s="46">
        <f t="shared" si="36"/>
        <v>0</v>
      </c>
      <c r="BK15" s="46">
        <f t="shared" si="40"/>
        <v>0</v>
      </c>
      <c r="BL15" s="46">
        <f t="shared" si="44"/>
        <v>0</v>
      </c>
      <c r="BM15" s="46">
        <f t="shared" si="49"/>
        <v>0</v>
      </c>
      <c r="BN15" s="46">
        <f t="shared" si="52"/>
        <v>0</v>
      </c>
      <c r="BO15" s="46">
        <f t="shared" si="56"/>
        <v>0</v>
      </c>
      <c r="BP15" s="46">
        <f aca="true" t="shared" si="60" ref="BP15:BP46">IF($FH$2&gt;12,BE4,0)</f>
        <v>0</v>
      </c>
      <c r="DD15" s="46">
        <f t="shared" si="7"/>
        <v>78</v>
      </c>
      <c r="DE15" s="47" t="e">
        <f>#REF!*DD15</f>
        <v>#REF!</v>
      </c>
      <c r="DF15" s="46">
        <f t="shared" si="45"/>
        <v>286</v>
      </c>
      <c r="DG15" s="46">
        <f t="shared" si="24"/>
        <v>0</v>
      </c>
      <c r="DH15" s="46">
        <f t="shared" si="29"/>
        <v>0</v>
      </c>
      <c r="DI15" s="46">
        <f t="shared" si="33"/>
        <v>0</v>
      </c>
      <c r="DJ15" s="46">
        <f t="shared" si="37"/>
        <v>0</v>
      </c>
      <c r="DK15" s="46">
        <f t="shared" si="41"/>
        <v>0</v>
      </c>
      <c r="DL15" s="46">
        <f t="shared" si="46"/>
        <v>0</v>
      </c>
      <c r="DM15" s="46">
        <f t="shared" si="50"/>
        <v>0</v>
      </c>
      <c r="DN15" s="46">
        <f t="shared" si="53"/>
        <v>0</v>
      </c>
      <c r="DO15" s="46">
        <f t="shared" si="57"/>
        <v>0</v>
      </c>
      <c r="DP15" s="46">
        <f aca="true" t="shared" si="61" ref="DP15:DP46">IF($FH$2&gt;11,DF4,0)</f>
        <v>0</v>
      </c>
      <c r="FE15" s="46">
        <f t="shared" si="8"/>
        <v>286</v>
      </c>
      <c r="FF15" s="47" t="e">
        <f>#REF!*FE15</f>
        <v>#REF!</v>
      </c>
      <c r="FG15" s="3" t="s">
        <v>180</v>
      </c>
      <c r="FH15" s="29">
        <f>IF($FH$1&gt;GK9,FV25,0)</f>
        <v>7049</v>
      </c>
      <c r="FI15" s="2"/>
      <c r="FJ15" s="2"/>
      <c r="FK15" s="2"/>
      <c r="FL15" s="2"/>
      <c r="FN15" s="15">
        <v>14</v>
      </c>
      <c r="FO15" s="23">
        <f t="shared" si="9"/>
        <v>13</v>
      </c>
      <c r="FP15" s="25">
        <f t="shared" si="0"/>
        <v>26</v>
      </c>
      <c r="FQ15" s="14">
        <f t="shared" si="13"/>
        <v>260</v>
      </c>
      <c r="FR15" s="35">
        <f t="shared" si="10"/>
        <v>78</v>
      </c>
      <c r="FS15" s="26">
        <f t="shared" si="19"/>
        <v>156</v>
      </c>
      <c r="FT15" s="14">
        <f t="shared" si="14"/>
        <v>1560</v>
      </c>
      <c r="FU15" s="44">
        <f t="shared" si="15"/>
        <v>1820</v>
      </c>
      <c r="FV15" s="78">
        <f t="shared" si="25"/>
        <v>591.5</v>
      </c>
      <c r="FW15" s="8">
        <f t="shared" si="47"/>
        <v>1802.5</v>
      </c>
      <c r="FX15" s="8">
        <f t="shared" si="42"/>
        <v>1960</v>
      </c>
      <c r="FY15" s="8">
        <f t="shared" si="38"/>
        <v>2086</v>
      </c>
      <c r="FZ15" s="8">
        <f t="shared" si="34"/>
        <v>2184</v>
      </c>
      <c r="GA15" s="8">
        <f t="shared" si="30"/>
        <v>2257.5</v>
      </c>
      <c r="GB15" s="8">
        <f t="shared" si="26"/>
        <v>2310</v>
      </c>
      <c r="GC15" s="10">
        <f t="shared" si="20"/>
        <v>2345</v>
      </c>
      <c r="GD15" s="8">
        <f>FR18*$GK$7</f>
        <v>420</v>
      </c>
      <c r="GE15" s="8">
        <f aca="true" t="shared" si="62" ref="GE15:GE25">GE14+(FR18*$GK$7)</f>
        <v>787.5</v>
      </c>
      <c r="GF15" s="8">
        <f t="shared" si="58"/>
        <v>1106</v>
      </c>
      <c r="GG15" s="8">
        <f t="shared" si="54"/>
        <v>1379</v>
      </c>
      <c r="GH15" s="9" t="e">
        <f>((FO18+FR18+1)*#REF!)/1000</f>
        <v>#REF!</v>
      </c>
    </row>
    <row r="16" spans="1:190" ht="88.5" thickBot="1">
      <c r="A16" s="46">
        <v>15</v>
      </c>
      <c r="B16" s="46">
        <v>1</v>
      </c>
      <c r="C16" s="47" t="e">
        <f>#REF!</f>
        <v>#REF!</v>
      </c>
      <c r="D16" s="46">
        <v>14</v>
      </c>
      <c r="E16" s="46">
        <f t="shared" si="12"/>
        <v>0</v>
      </c>
      <c r="F16" s="46">
        <f t="shared" si="17"/>
        <v>0</v>
      </c>
      <c r="G16" s="46">
        <f t="shared" si="21"/>
        <v>0</v>
      </c>
      <c r="H16" s="46">
        <f t="shared" si="27"/>
        <v>0</v>
      </c>
      <c r="I16" s="46">
        <f t="shared" si="31"/>
        <v>0</v>
      </c>
      <c r="J16" s="46">
        <f t="shared" si="35"/>
        <v>0</v>
      </c>
      <c r="K16" s="46">
        <f t="shared" si="39"/>
        <v>0</v>
      </c>
      <c r="L16" s="46">
        <f t="shared" si="43"/>
        <v>0</v>
      </c>
      <c r="M16" s="46">
        <f t="shared" si="48"/>
        <v>0</v>
      </c>
      <c r="N16" s="46">
        <f t="shared" si="51"/>
        <v>0</v>
      </c>
      <c r="O16" s="46">
        <f t="shared" si="55"/>
        <v>0</v>
      </c>
      <c r="P16" s="46">
        <f t="shared" si="59"/>
        <v>0</v>
      </c>
      <c r="Q16" s="46">
        <f aca="true" t="shared" si="63" ref="Q16:Q47">IF($FH$2&gt;14,D3,0)</f>
        <v>0</v>
      </c>
      <c r="BC16" s="46">
        <f t="shared" si="6"/>
        <v>14</v>
      </c>
      <c r="BD16" s="6" t="e">
        <f>#REF!*BC16</f>
        <v>#REF!</v>
      </c>
      <c r="BE16" s="46">
        <f t="shared" si="18"/>
        <v>91</v>
      </c>
      <c r="BF16" s="46">
        <f t="shared" si="22"/>
        <v>0</v>
      </c>
      <c r="BG16" s="46">
        <f t="shared" si="23"/>
        <v>0</v>
      </c>
      <c r="BH16" s="46">
        <f t="shared" si="28"/>
        <v>0</v>
      </c>
      <c r="BI16" s="46">
        <f t="shared" si="32"/>
        <v>0</v>
      </c>
      <c r="BJ16" s="46">
        <f t="shared" si="36"/>
        <v>0</v>
      </c>
      <c r="BK16" s="46">
        <f t="shared" si="40"/>
        <v>0</v>
      </c>
      <c r="BL16" s="46">
        <f t="shared" si="44"/>
        <v>0</v>
      </c>
      <c r="BM16" s="46">
        <f t="shared" si="49"/>
        <v>0</v>
      </c>
      <c r="BN16" s="46">
        <f t="shared" si="52"/>
        <v>0</v>
      </c>
      <c r="BO16" s="46">
        <f t="shared" si="56"/>
        <v>0</v>
      </c>
      <c r="BP16" s="46">
        <f t="shared" si="60"/>
        <v>0</v>
      </c>
      <c r="BQ16" s="46">
        <f aca="true" t="shared" si="64" ref="BQ16:BQ47">IF($FH$2&gt;13,BE4,0)</f>
        <v>0</v>
      </c>
      <c r="DD16" s="46">
        <f t="shared" si="7"/>
        <v>91</v>
      </c>
      <c r="DE16" s="47" t="e">
        <f>#REF!*DD16</f>
        <v>#REF!</v>
      </c>
      <c r="DF16" s="46">
        <f t="shared" si="45"/>
        <v>364</v>
      </c>
      <c r="DG16" s="46">
        <f t="shared" si="24"/>
        <v>0</v>
      </c>
      <c r="DH16" s="46">
        <f t="shared" si="29"/>
        <v>0</v>
      </c>
      <c r="DI16" s="46">
        <f t="shared" si="33"/>
        <v>0</v>
      </c>
      <c r="DJ16" s="46">
        <f t="shared" si="37"/>
        <v>0</v>
      </c>
      <c r="DK16" s="46">
        <f t="shared" si="41"/>
        <v>0</v>
      </c>
      <c r="DL16" s="46">
        <f t="shared" si="46"/>
        <v>0</v>
      </c>
      <c r="DM16" s="46">
        <f t="shared" si="50"/>
        <v>0</v>
      </c>
      <c r="DN16" s="46">
        <f t="shared" si="53"/>
        <v>0</v>
      </c>
      <c r="DO16" s="46">
        <f t="shared" si="57"/>
        <v>0</v>
      </c>
      <c r="DP16" s="46">
        <f t="shared" si="61"/>
        <v>0</v>
      </c>
      <c r="DQ16" s="46">
        <f>IF($FH$2&gt;3,$DF$4,0)</f>
        <v>0</v>
      </c>
      <c r="FE16" s="46">
        <f t="shared" si="8"/>
        <v>364</v>
      </c>
      <c r="FF16" s="47" t="e">
        <f>#REF!*FE16</f>
        <v>#REF!</v>
      </c>
      <c r="FG16" s="3" t="s">
        <v>181</v>
      </c>
      <c r="FH16" s="29">
        <f>IF($FH$1&gt;GK9,FV37,0)</f>
        <v>19145</v>
      </c>
      <c r="FI16" s="2"/>
      <c r="FJ16" s="2"/>
      <c r="FK16" s="2"/>
      <c r="FL16" s="2"/>
      <c r="FM16" s="2"/>
      <c r="FN16" s="15">
        <v>15</v>
      </c>
      <c r="FO16" s="23">
        <f t="shared" si="9"/>
        <v>14</v>
      </c>
      <c r="FP16" s="25">
        <f t="shared" si="0"/>
        <v>28</v>
      </c>
      <c r="FQ16" s="14">
        <f t="shared" si="13"/>
        <v>280</v>
      </c>
      <c r="FR16" s="35">
        <f t="shared" si="10"/>
        <v>91</v>
      </c>
      <c r="FS16" s="26">
        <f t="shared" si="19"/>
        <v>182</v>
      </c>
      <c r="FT16" s="14">
        <f t="shared" si="14"/>
        <v>1820</v>
      </c>
      <c r="FU16" s="44">
        <f t="shared" si="15"/>
        <v>2100</v>
      </c>
      <c r="FV16" s="78">
        <f t="shared" si="25"/>
        <v>959</v>
      </c>
      <c r="FW16" s="8">
        <f t="shared" si="47"/>
        <v>2278.5</v>
      </c>
      <c r="FX16" s="8">
        <f t="shared" si="42"/>
        <v>2436</v>
      </c>
      <c r="FY16" s="8">
        <f t="shared" si="38"/>
        <v>2562</v>
      </c>
      <c r="FZ16" s="8">
        <f t="shared" si="34"/>
        <v>2660</v>
      </c>
      <c r="GA16" s="8">
        <f t="shared" si="30"/>
        <v>2733.5</v>
      </c>
      <c r="GB16" s="10">
        <f t="shared" si="26"/>
        <v>2786</v>
      </c>
      <c r="GC16" s="8">
        <f>FR19*$GK$7</f>
        <v>476</v>
      </c>
      <c r="GD16" s="8">
        <f aca="true" t="shared" si="65" ref="GD16:GD26">GD15+(FR19*$GK$7)</f>
        <v>896</v>
      </c>
      <c r="GE16" s="8">
        <f t="shared" si="62"/>
        <v>1263.5</v>
      </c>
      <c r="GF16" s="8">
        <f t="shared" si="58"/>
        <v>1582</v>
      </c>
      <c r="GG16" s="8">
        <f t="shared" si="54"/>
        <v>1855</v>
      </c>
      <c r="GH16" s="9" t="e">
        <f>((FO19+FR19+1)*#REF!)/1000</f>
        <v>#REF!</v>
      </c>
    </row>
    <row r="17" spans="1:190" ht="88.5" thickBot="1">
      <c r="A17" s="46">
        <v>16</v>
      </c>
      <c r="B17" s="46">
        <v>1</v>
      </c>
      <c r="C17" s="47" t="e">
        <f>#REF!</f>
        <v>#REF!</v>
      </c>
      <c r="D17" s="46">
        <v>15</v>
      </c>
      <c r="E17" s="46">
        <f t="shared" si="12"/>
        <v>0</v>
      </c>
      <c r="F17" s="46">
        <f t="shared" si="17"/>
        <v>0</v>
      </c>
      <c r="G17" s="46">
        <f t="shared" si="21"/>
        <v>0</v>
      </c>
      <c r="H17" s="46">
        <f t="shared" si="27"/>
        <v>0</v>
      </c>
      <c r="I17" s="46">
        <f t="shared" si="31"/>
        <v>0</v>
      </c>
      <c r="J17" s="46">
        <f t="shared" si="35"/>
        <v>0</v>
      </c>
      <c r="K17" s="46">
        <f t="shared" si="39"/>
        <v>0</v>
      </c>
      <c r="L17" s="46">
        <f t="shared" si="43"/>
        <v>0</v>
      </c>
      <c r="M17" s="46">
        <f t="shared" si="48"/>
        <v>0</v>
      </c>
      <c r="N17" s="46">
        <f t="shared" si="51"/>
        <v>0</v>
      </c>
      <c r="O17" s="46">
        <f t="shared" si="55"/>
        <v>0</v>
      </c>
      <c r="P17" s="46">
        <f t="shared" si="59"/>
        <v>0</v>
      </c>
      <c r="Q17" s="46">
        <f t="shared" si="63"/>
        <v>0</v>
      </c>
      <c r="R17" s="46">
        <f aca="true" t="shared" si="66" ref="R17:R48">IF($FH$2&gt;15,D3,0)</f>
        <v>0</v>
      </c>
      <c r="BC17" s="46">
        <f t="shared" si="6"/>
        <v>15</v>
      </c>
      <c r="BD17" s="6" t="e">
        <f>#REF!*BC17</f>
        <v>#REF!</v>
      </c>
      <c r="BE17" s="46">
        <f t="shared" si="18"/>
        <v>105</v>
      </c>
      <c r="BF17" s="46">
        <f t="shared" si="22"/>
        <v>0</v>
      </c>
      <c r="BG17" s="46">
        <f t="shared" si="23"/>
        <v>0</v>
      </c>
      <c r="BH17" s="46">
        <f t="shared" si="28"/>
        <v>0</v>
      </c>
      <c r="BI17" s="46">
        <f t="shared" si="32"/>
        <v>0</v>
      </c>
      <c r="BJ17" s="46">
        <f t="shared" si="36"/>
        <v>0</v>
      </c>
      <c r="BK17" s="46">
        <f t="shared" si="40"/>
        <v>0</v>
      </c>
      <c r="BL17" s="46">
        <f t="shared" si="44"/>
        <v>0</v>
      </c>
      <c r="BM17" s="46">
        <f t="shared" si="49"/>
        <v>0</v>
      </c>
      <c r="BN17" s="46">
        <f t="shared" si="52"/>
        <v>0</v>
      </c>
      <c r="BO17" s="46">
        <f t="shared" si="56"/>
        <v>0</v>
      </c>
      <c r="BP17" s="46">
        <f t="shared" si="60"/>
        <v>0</v>
      </c>
      <c r="BQ17" s="46">
        <f t="shared" si="64"/>
        <v>0</v>
      </c>
      <c r="BR17" s="46">
        <f aca="true" t="shared" si="67" ref="BR17:BR48">IF($FH$2&gt;14,BE4,0)</f>
        <v>0</v>
      </c>
      <c r="DD17" s="46">
        <f t="shared" si="7"/>
        <v>105</v>
      </c>
      <c r="DE17" s="47" t="e">
        <f>#REF!*DD17</f>
        <v>#REF!</v>
      </c>
      <c r="DF17" s="46">
        <f t="shared" si="45"/>
        <v>455</v>
      </c>
      <c r="DG17" s="46">
        <f t="shared" si="24"/>
        <v>0</v>
      </c>
      <c r="DH17" s="46">
        <f t="shared" si="29"/>
        <v>0</v>
      </c>
      <c r="DI17" s="46">
        <f t="shared" si="33"/>
        <v>0</v>
      </c>
      <c r="DJ17" s="46">
        <f t="shared" si="37"/>
        <v>0</v>
      </c>
      <c r="DK17" s="46">
        <f t="shared" si="41"/>
        <v>0</v>
      </c>
      <c r="DL17" s="46">
        <f t="shared" si="46"/>
        <v>0</v>
      </c>
      <c r="DM17" s="46">
        <f t="shared" si="50"/>
        <v>0</v>
      </c>
      <c r="DN17" s="46">
        <f t="shared" si="53"/>
        <v>0</v>
      </c>
      <c r="DO17" s="46">
        <f t="shared" si="57"/>
        <v>0</v>
      </c>
      <c r="DP17" s="46">
        <f t="shared" si="61"/>
        <v>0</v>
      </c>
      <c r="DQ17" s="46">
        <f aca="true" t="shared" si="68" ref="DQ17:DQ48">IF($FH$2&gt;12,DF6,0)</f>
        <v>0</v>
      </c>
      <c r="DR17" s="46">
        <f>IF($FH$2&gt;3,$DF$4,0)</f>
        <v>0</v>
      </c>
      <c r="FE17" s="46">
        <f t="shared" si="8"/>
        <v>455</v>
      </c>
      <c r="FF17" s="47" t="e">
        <f>#REF!*FE17</f>
        <v>#REF!</v>
      </c>
      <c r="FG17" s="3" t="s">
        <v>182</v>
      </c>
      <c r="FH17" s="29">
        <f>IF($FH$1&gt;GK9,FV49,0)</f>
        <v>37289</v>
      </c>
      <c r="FI17" s="2"/>
      <c r="FJ17" s="2"/>
      <c r="FK17" s="2"/>
      <c r="FL17" s="2"/>
      <c r="FM17" s="2"/>
      <c r="FN17" s="15">
        <v>16</v>
      </c>
      <c r="FO17" s="23">
        <f t="shared" si="9"/>
        <v>15</v>
      </c>
      <c r="FP17" s="25">
        <f t="shared" si="0"/>
        <v>30</v>
      </c>
      <c r="FQ17" s="14">
        <f t="shared" si="13"/>
        <v>300</v>
      </c>
      <c r="FR17" s="35">
        <f t="shared" si="10"/>
        <v>105</v>
      </c>
      <c r="FS17" s="26">
        <f t="shared" si="19"/>
        <v>210</v>
      </c>
      <c r="FT17" s="14">
        <f t="shared" si="14"/>
        <v>2100</v>
      </c>
      <c r="FU17" s="44">
        <f t="shared" si="15"/>
        <v>2400</v>
      </c>
      <c r="FV17" s="78">
        <f t="shared" si="25"/>
        <v>1379</v>
      </c>
      <c r="FW17" s="8">
        <f t="shared" si="47"/>
        <v>2814</v>
      </c>
      <c r="FX17" s="8">
        <f t="shared" si="42"/>
        <v>2971.5</v>
      </c>
      <c r="FY17" s="8">
        <f t="shared" si="38"/>
        <v>3097.5</v>
      </c>
      <c r="FZ17" s="8">
        <f t="shared" si="34"/>
        <v>3195.5</v>
      </c>
      <c r="GA17" s="10">
        <f t="shared" si="30"/>
        <v>3269</v>
      </c>
      <c r="GB17" s="8">
        <f>FR20*$GK$7</f>
        <v>535.5</v>
      </c>
      <c r="GC17" s="8">
        <f aca="true" t="shared" si="69" ref="GC17:GC27">GC16+(FR20*$GK$7)</f>
        <v>1011.5</v>
      </c>
      <c r="GD17" s="8">
        <f t="shared" si="65"/>
        <v>1431.5</v>
      </c>
      <c r="GE17" s="8">
        <f t="shared" si="62"/>
        <v>1799</v>
      </c>
      <c r="GF17" s="8">
        <f t="shared" si="58"/>
        <v>2117.5</v>
      </c>
      <c r="GG17" s="8">
        <f t="shared" si="54"/>
        <v>2390.5</v>
      </c>
      <c r="GH17" s="9" t="e">
        <f>((FO20+FR20+1)*#REF!)/1000</f>
        <v>#REF!</v>
      </c>
    </row>
    <row r="18" spans="1:190" ht="88.5" thickBot="1">
      <c r="A18" s="46">
        <v>17</v>
      </c>
      <c r="B18" s="46">
        <v>1</v>
      </c>
      <c r="C18" s="47" t="e">
        <f>#REF!</f>
        <v>#REF!</v>
      </c>
      <c r="D18" s="46">
        <v>16</v>
      </c>
      <c r="E18" s="46">
        <f t="shared" si="12"/>
        <v>0</v>
      </c>
      <c r="F18" s="46">
        <f t="shared" si="17"/>
        <v>0</v>
      </c>
      <c r="G18" s="46">
        <f t="shared" si="21"/>
        <v>0</v>
      </c>
      <c r="H18" s="46">
        <f t="shared" si="27"/>
        <v>0</v>
      </c>
      <c r="I18" s="46">
        <f t="shared" si="31"/>
        <v>0</v>
      </c>
      <c r="J18" s="46">
        <f t="shared" si="35"/>
        <v>0</v>
      </c>
      <c r="K18" s="46">
        <f t="shared" si="39"/>
        <v>0</v>
      </c>
      <c r="L18" s="46">
        <f t="shared" si="43"/>
        <v>0</v>
      </c>
      <c r="M18" s="46">
        <f t="shared" si="48"/>
        <v>0</v>
      </c>
      <c r="N18" s="46">
        <f t="shared" si="51"/>
        <v>0</v>
      </c>
      <c r="O18" s="46">
        <f t="shared" si="55"/>
        <v>0</v>
      </c>
      <c r="P18" s="46">
        <f t="shared" si="59"/>
        <v>0</v>
      </c>
      <c r="Q18" s="46">
        <f t="shared" si="63"/>
        <v>0</v>
      </c>
      <c r="R18" s="46">
        <f t="shared" si="66"/>
        <v>0</v>
      </c>
      <c r="S18" s="46">
        <f aca="true" t="shared" si="70" ref="S18:S49">IF($FH$2&gt;16,D3,0)</f>
        <v>0</v>
      </c>
      <c r="BC18" s="46">
        <f t="shared" si="6"/>
        <v>16</v>
      </c>
      <c r="BD18" s="6" t="e">
        <f>#REF!*BC18</f>
        <v>#REF!</v>
      </c>
      <c r="BE18" s="46">
        <f t="shared" si="18"/>
        <v>120</v>
      </c>
      <c r="BF18" s="46">
        <f t="shared" si="22"/>
        <v>0</v>
      </c>
      <c r="BG18" s="46">
        <f t="shared" si="23"/>
        <v>0</v>
      </c>
      <c r="BH18" s="46">
        <f t="shared" si="28"/>
        <v>0</v>
      </c>
      <c r="BI18" s="46">
        <f t="shared" si="32"/>
        <v>0</v>
      </c>
      <c r="BJ18" s="46">
        <f t="shared" si="36"/>
        <v>0</v>
      </c>
      <c r="BK18" s="46">
        <f t="shared" si="40"/>
        <v>0</v>
      </c>
      <c r="BL18" s="46">
        <f t="shared" si="44"/>
        <v>0</v>
      </c>
      <c r="BM18" s="46">
        <f t="shared" si="49"/>
        <v>0</v>
      </c>
      <c r="BN18" s="46">
        <f t="shared" si="52"/>
        <v>0</v>
      </c>
      <c r="BO18" s="46">
        <f t="shared" si="56"/>
        <v>0</v>
      </c>
      <c r="BP18" s="46">
        <f t="shared" si="60"/>
        <v>0</v>
      </c>
      <c r="BQ18" s="46">
        <f t="shared" si="64"/>
        <v>0</v>
      </c>
      <c r="BR18" s="46">
        <f t="shared" si="67"/>
        <v>0</v>
      </c>
      <c r="BS18" s="46">
        <f aca="true" t="shared" si="71" ref="BS18:BS49">IF($FH$2&gt;15,BE4,0)</f>
        <v>0</v>
      </c>
      <c r="DD18" s="46">
        <f t="shared" si="7"/>
        <v>120</v>
      </c>
      <c r="DE18" s="47" t="e">
        <f>#REF!*DD18</f>
        <v>#REF!</v>
      </c>
      <c r="DF18" s="46">
        <f t="shared" si="45"/>
        <v>560</v>
      </c>
      <c r="DG18" s="46">
        <f t="shared" si="24"/>
        <v>0</v>
      </c>
      <c r="DH18" s="46">
        <f t="shared" si="29"/>
        <v>0</v>
      </c>
      <c r="DI18" s="46">
        <f t="shared" si="33"/>
        <v>0</v>
      </c>
      <c r="DJ18" s="46">
        <f t="shared" si="37"/>
        <v>0</v>
      </c>
      <c r="DK18" s="46">
        <f t="shared" si="41"/>
        <v>0</v>
      </c>
      <c r="DL18" s="46">
        <f t="shared" si="46"/>
        <v>0</v>
      </c>
      <c r="DM18" s="46">
        <f t="shared" si="50"/>
        <v>0</v>
      </c>
      <c r="DN18" s="46">
        <f t="shared" si="53"/>
        <v>0</v>
      </c>
      <c r="DO18" s="46">
        <f t="shared" si="57"/>
        <v>0</v>
      </c>
      <c r="DP18" s="46">
        <f t="shared" si="61"/>
        <v>0</v>
      </c>
      <c r="DQ18" s="46">
        <f t="shared" si="68"/>
        <v>0</v>
      </c>
      <c r="DR18" s="46">
        <f aca="true" t="shared" si="72" ref="DR18:DR49">IF($FH$2&gt;13,DF6,0)</f>
        <v>0</v>
      </c>
      <c r="DS18" s="46">
        <f>IF($FH$2&gt;3,$DF$4,0)</f>
        <v>0</v>
      </c>
      <c r="FE18" s="46">
        <f t="shared" si="8"/>
        <v>560</v>
      </c>
      <c r="FF18" s="47" t="e">
        <f>#REF!*FE18</f>
        <v>#REF!</v>
      </c>
      <c r="FG18" s="3" t="s">
        <v>183</v>
      </c>
      <c r="FH18" s="29">
        <f>IF($FH$1&gt;GK9,FV61,0)</f>
        <v>61481</v>
      </c>
      <c r="FI18" s="2"/>
      <c r="FJ18" s="2"/>
      <c r="FK18" s="2"/>
      <c r="FL18" s="2"/>
      <c r="FM18" s="2"/>
      <c r="FN18" s="15">
        <v>17</v>
      </c>
      <c r="FO18" s="23">
        <f t="shared" si="9"/>
        <v>16</v>
      </c>
      <c r="FP18" s="25">
        <f t="shared" si="0"/>
        <v>32</v>
      </c>
      <c r="FQ18" s="14">
        <f t="shared" si="13"/>
        <v>320</v>
      </c>
      <c r="FR18" s="35">
        <f t="shared" si="10"/>
        <v>120</v>
      </c>
      <c r="FS18" s="26">
        <f t="shared" si="19"/>
        <v>240</v>
      </c>
      <c r="FT18" s="14">
        <f t="shared" si="14"/>
        <v>2400</v>
      </c>
      <c r="FU18" s="44">
        <f t="shared" si="15"/>
        <v>2720</v>
      </c>
      <c r="FV18" s="78">
        <f t="shared" si="25"/>
        <v>1855</v>
      </c>
      <c r="FW18" s="8">
        <f t="shared" si="47"/>
        <v>3412.5</v>
      </c>
      <c r="FX18" s="8">
        <f t="shared" si="42"/>
        <v>3570</v>
      </c>
      <c r="FY18" s="8">
        <f t="shared" si="38"/>
        <v>3696</v>
      </c>
      <c r="FZ18" s="10">
        <f t="shared" si="34"/>
        <v>3794</v>
      </c>
      <c r="GA18" s="8">
        <f>FR21*$GK$7</f>
        <v>598.5</v>
      </c>
      <c r="GB18" s="8">
        <f aca="true" t="shared" si="73" ref="GB18:GB28">GB17+(FR21*$GK$7)</f>
        <v>1134</v>
      </c>
      <c r="GC18" s="8">
        <f t="shared" si="69"/>
        <v>1610</v>
      </c>
      <c r="GD18" s="8">
        <f t="shared" si="65"/>
        <v>2030</v>
      </c>
      <c r="GE18" s="8">
        <f t="shared" si="62"/>
        <v>2397.5</v>
      </c>
      <c r="GF18" s="8">
        <f t="shared" si="58"/>
        <v>2716</v>
      </c>
      <c r="GG18" s="8">
        <f t="shared" si="54"/>
        <v>2989</v>
      </c>
      <c r="GH18" s="9" t="e">
        <f>((FO21+FR21+1)*#REF!)/1000</f>
        <v>#REF!</v>
      </c>
    </row>
    <row r="19" spans="1:190" ht="88.5" thickBot="1">
      <c r="A19" s="46">
        <v>18</v>
      </c>
      <c r="B19" s="46">
        <v>1</v>
      </c>
      <c r="C19" s="47" t="e">
        <f>#REF!</f>
        <v>#REF!</v>
      </c>
      <c r="D19" s="46">
        <v>17</v>
      </c>
      <c r="E19" s="46">
        <f t="shared" si="12"/>
        <v>0</v>
      </c>
      <c r="F19" s="46">
        <f t="shared" si="17"/>
        <v>0</v>
      </c>
      <c r="G19" s="46">
        <f t="shared" si="21"/>
        <v>0</v>
      </c>
      <c r="H19" s="46">
        <f t="shared" si="27"/>
        <v>0</v>
      </c>
      <c r="I19" s="46">
        <f t="shared" si="31"/>
        <v>0</v>
      </c>
      <c r="J19" s="46">
        <f t="shared" si="35"/>
        <v>0</v>
      </c>
      <c r="K19" s="46">
        <f t="shared" si="39"/>
        <v>0</v>
      </c>
      <c r="L19" s="46">
        <f t="shared" si="43"/>
        <v>0</v>
      </c>
      <c r="M19" s="46">
        <f t="shared" si="48"/>
        <v>0</v>
      </c>
      <c r="N19" s="46">
        <f t="shared" si="51"/>
        <v>0</v>
      </c>
      <c r="O19" s="46">
        <f t="shared" si="55"/>
        <v>0</v>
      </c>
      <c r="P19" s="46">
        <f t="shared" si="59"/>
        <v>0</v>
      </c>
      <c r="Q19" s="46">
        <f t="shared" si="63"/>
        <v>0</v>
      </c>
      <c r="R19" s="46">
        <f t="shared" si="66"/>
        <v>0</v>
      </c>
      <c r="S19" s="46">
        <f t="shared" si="70"/>
        <v>0</v>
      </c>
      <c r="T19" s="46">
        <f aca="true" t="shared" si="74" ref="T19:T50">IF($FH$2&gt;17,D3,0)</f>
        <v>0</v>
      </c>
      <c r="BC19" s="46">
        <f t="shared" si="6"/>
        <v>17</v>
      </c>
      <c r="BD19" s="6" t="e">
        <f>#REF!*BC19</f>
        <v>#REF!</v>
      </c>
      <c r="BE19" s="46">
        <f t="shared" si="18"/>
        <v>136</v>
      </c>
      <c r="BF19" s="46">
        <f t="shared" si="22"/>
        <v>0</v>
      </c>
      <c r="BG19" s="46">
        <f t="shared" si="23"/>
        <v>0</v>
      </c>
      <c r="BH19" s="46">
        <f t="shared" si="28"/>
        <v>0</v>
      </c>
      <c r="BI19" s="46">
        <f t="shared" si="32"/>
        <v>0</v>
      </c>
      <c r="BJ19" s="46">
        <f t="shared" si="36"/>
        <v>0</v>
      </c>
      <c r="BK19" s="46">
        <f t="shared" si="40"/>
        <v>0</v>
      </c>
      <c r="BL19" s="46">
        <f t="shared" si="44"/>
        <v>0</v>
      </c>
      <c r="BM19" s="46">
        <f t="shared" si="49"/>
        <v>0</v>
      </c>
      <c r="BN19" s="46">
        <f t="shared" si="52"/>
        <v>0</v>
      </c>
      <c r="BO19" s="46">
        <f t="shared" si="56"/>
        <v>0</v>
      </c>
      <c r="BP19" s="46">
        <f t="shared" si="60"/>
        <v>0</v>
      </c>
      <c r="BQ19" s="46">
        <f t="shared" si="64"/>
        <v>0</v>
      </c>
      <c r="BR19" s="46">
        <f t="shared" si="67"/>
        <v>0</v>
      </c>
      <c r="BS19" s="46">
        <f t="shared" si="71"/>
        <v>0</v>
      </c>
      <c r="BT19" s="46">
        <f aca="true" t="shared" si="75" ref="BT19:BT50">IF($FH$2&gt;16,BE4,0)</f>
        <v>0</v>
      </c>
      <c r="DD19" s="46">
        <f t="shared" si="7"/>
        <v>136</v>
      </c>
      <c r="DE19" s="47" t="e">
        <f>#REF!*DD19</f>
        <v>#REF!</v>
      </c>
      <c r="DF19" s="46">
        <f t="shared" si="45"/>
        <v>680</v>
      </c>
      <c r="DG19" s="46">
        <f t="shared" si="24"/>
        <v>0</v>
      </c>
      <c r="DH19" s="46">
        <f t="shared" si="29"/>
        <v>0</v>
      </c>
      <c r="DI19" s="46">
        <f t="shared" si="33"/>
        <v>0</v>
      </c>
      <c r="DJ19" s="46">
        <f t="shared" si="37"/>
        <v>0</v>
      </c>
      <c r="DK19" s="46">
        <f t="shared" si="41"/>
        <v>0</v>
      </c>
      <c r="DL19" s="46">
        <f t="shared" si="46"/>
        <v>0</v>
      </c>
      <c r="DM19" s="46">
        <f t="shared" si="50"/>
        <v>0</v>
      </c>
      <c r="DN19" s="46">
        <f t="shared" si="53"/>
        <v>0</v>
      </c>
      <c r="DO19" s="46">
        <f t="shared" si="57"/>
        <v>0</v>
      </c>
      <c r="DP19" s="46">
        <f t="shared" si="61"/>
        <v>0</v>
      </c>
      <c r="DQ19" s="46">
        <f t="shared" si="68"/>
        <v>0</v>
      </c>
      <c r="DR19" s="46">
        <f t="shared" si="72"/>
        <v>0</v>
      </c>
      <c r="DS19" s="46">
        <f aca="true" t="shared" si="76" ref="DS19:DS50">IF($FH$2&gt;14,DF6,0)</f>
        <v>0</v>
      </c>
      <c r="DT19" s="46">
        <f>IF($FH$2&gt;3,$DF$4,0)</f>
        <v>0</v>
      </c>
      <c r="FE19" s="46">
        <f t="shared" si="8"/>
        <v>680</v>
      </c>
      <c r="FF19" s="47" t="e">
        <f>#REF!*FE19</f>
        <v>#REF!</v>
      </c>
      <c r="FG19" s="3" t="s">
        <v>196</v>
      </c>
      <c r="FH19" s="29">
        <f>IF($FH$1&gt;GK9,FV73,0)</f>
        <v>91721</v>
      </c>
      <c r="FI19" s="2"/>
      <c r="FJ19" s="2"/>
      <c r="FK19" s="2"/>
      <c r="FL19" s="2"/>
      <c r="FM19" s="2"/>
      <c r="FN19" s="15">
        <v>18</v>
      </c>
      <c r="FO19" s="23">
        <f t="shared" si="9"/>
        <v>17</v>
      </c>
      <c r="FP19" s="25">
        <f t="shared" si="0"/>
        <v>34</v>
      </c>
      <c r="FQ19" s="14">
        <f t="shared" si="13"/>
        <v>340</v>
      </c>
      <c r="FR19" s="35">
        <f t="shared" si="10"/>
        <v>136</v>
      </c>
      <c r="FS19" s="26">
        <f t="shared" si="19"/>
        <v>272</v>
      </c>
      <c r="FT19" s="14">
        <f t="shared" si="14"/>
        <v>2720</v>
      </c>
      <c r="FU19" s="44">
        <f t="shared" si="15"/>
        <v>3060</v>
      </c>
      <c r="FV19" s="78">
        <f t="shared" si="25"/>
        <v>2390.5</v>
      </c>
      <c r="FW19" s="8">
        <f t="shared" si="47"/>
        <v>4077.5</v>
      </c>
      <c r="FX19" s="8">
        <f t="shared" si="42"/>
        <v>4235</v>
      </c>
      <c r="FY19" s="10">
        <f t="shared" si="38"/>
        <v>4361</v>
      </c>
      <c r="FZ19" s="8">
        <f>FR22*$GK$7</f>
        <v>665</v>
      </c>
      <c r="GA19" s="8">
        <f aca="true" t="shared" si="77" ref="GA19:GA29">GA18+(FR22*$GK$7)</f>
        <v>1263.5</v>
      </c>
      <c r="GB19" s="8">
        <f t="shared" si="73"/>
        <v>1799</v>
      </c>
      <c r="GC19" s="8">
        <f t="shared" si="69"/>
        <v>2275</v>
      </c>
      <c r="GD19" s="8">
        <f t="shared" si="65"/>
        <v>2695</v>
      </c>
      <c r="GE19" s="8">
        <f t="shared" si="62"/>
        <v>3062.5</v>
      </c>
      <c r="GF19" s="8">
        <f t="shared" si="58"/>
        <v>3381</v>
      </c>
      <c r="GG19" s="8">
        <f t="shared" si="54"/>
        <v>3654</v>
      </c>
      <c r="GH19" s="9" t="e">
        <f>((FO22+FR22+1)*#REF!)/1000</f>
        <v>#REF!</v>
      </c>
    </row>
    <row r="20" spans="1:190" ht="88.5" thickBot="1">
      <c r="A20" s="46">
        <v>19</v>
      </c>
      <c r="B20" s="46">
        <v>1</v>
      </c>
      <c r="C20" s="47" t="e">
        <f>#REF!</f>
        <v>#REF!</v>
      </c>
      <c r="D20" s="46">
        <v>18</v>
      </c>
      <c r="E20" s="46">
        <f t="shared" si="12"/>
        <v>0</v>
      </c>
      <c r="F20" s="46">
        <f t="shared" si="17"/>
        <v>0</v>
      </c>
      <c r="G20" s="46">
        <f t="shared" si="21"/>
        <v>0</v>
      </c>
      <c r="H20" s="46">
        <f t="shared" si="27"/>
        <v>0</v>
      </c>
      <c r="I20" s="46">
        <f t="shared" si="31"/>
        <v>0</v>
      </c>
      <c r="J20" s="46">
        <f t="shared" si="35"/>
        <v>0</v>
      </c>
      <c r="K20" s="46">
        <f t="shared" si="39"/>
        <v>0</v>
      </c>
      <c r="L20" s="46">
        <f t="shared" si="43"/>
        <v>0</v>
      </c>
      <c r="M20" s="46">
        <f t="shared" si="48"/>
        <v>0</v>
      </c>
      <c r="N20" s="46">
        <f t="shared" si="51"/>
        <v>0</v>
      </c>
      <c r="O20" s="46">
        <f t="shared" si="55"/>
        <v>0</v>
      </c>
      <c r="P20" s="46">
        <f t="shared" si="59"/>
        <v>0</v>
      </c>
      <c r="Q20" s="46">
        <f t="shared" si="63"/>
        <v>0</v>
      </c>
      <c r="R20" s="46">
        <f t="shared" si="66"/>
        <v>0</v>
      </c>
      <c r="S20" s="46">
        <f t="shared" si="70"/>
        <v>0</v>
      </c>
      <c r="T20" s="46">
        <f t="shared" si="74"/>
        <v>0</v>
      </c>
      <c r="U20" s="46">
        <f aca="true" t="shared" si="78" ref="U20:U51">IF($FH$2&gt;18,D3,0)</f>
        <v>0</v>
      </c>
      <c r="BC20" s="46">
        <f t="shared" si="6"/>
        <v>18</v>
      </c>
      <c r="BD20" s="6" t="e">
        <f>#REF!*BC20</f>
        <v>#REF!</v>
      </c>
      <c r="BE20" s="46">
        <f t="shared" si="18"/>
        <v>153</v>
      </c>
      <c r="BF20" s="46">
        <f t="shared" si="22"/>
        <v>0</v>
      </c>
      <c r="BG20" s="46">
        <f t="shared" si="23"/>
        <v>0</v>
      </c>
      <c r="BH20" s="46">
        <f t="shared" si="28"/>
        <v>0</v>
      </c>
      <c r="BI20" s="46">
        <f t="shared" si="32"/>
        <v>0</v>
      </c>
      <c r="BJ20" s="46">
        <f t="shared" si="36"/>
        <v>0</v>
      </c>
      <c r="BK20" s="46">
        <f t="shared" si="40"/>
        <v>0</v>
      </c>
      <c r="BL20" s="46">
        <f t="shared" si="44"/>
        <v>0</v>
      </c>
      <c r="BM20" s="46">
        <f t="shared" si="49"/>
        <v>0</v>
      </c>
      <c r="BN20" s="46">
        <f t="shared" si="52"/>
        <v>0</v>
      </c>
      <c r="BO20" s="46">
        <f t="shared" si="56"/>
        <v>0</v>
      </c>
      <c r="BP20" s="46">
        <f t="shared" si="60"/>
        <v>0</v>
      </c>
      <c r="BQ20" s="46">
        <f t="shared" si="64"/>
        <v>0</v>
      </c>
      <c r="BR20" s="46">
        <f t="shared" si="67"/>
        <v>0</v>
      </c>
      <c r="BS20" s="46">
        <f t="shared" si="71"/>
        <v>0</v>
      </c>
      <c r="BT20" s="46">
        <f t="shared" si="75"/>
        <v>0</v>
      </c>
      <c r="BU20" s="46">
        <f aca="true" t="shared" si="79" ref="BU20:BU51">IF($FH$2&gt;17,BK10,0)</f>
        <v>0</v>
      </c>
      <c r="DD20" s="46">
        <f t="shared" si="7"/>
        <v>153</v>
      </c>
      <c r="DE20" s="47" t="e">
        <f>#REF!*DD20</f>
        <v>#REF!</v>
      </c>
      <c r="DF20" s="46">
        <f t="shared" si="45"/>
        <v>816</v>
      </c>
      <c r="DG20" s="46">
        <f t="shared" si="24"/>
        <v>0</v>
      </c>
      <c r="DH20" s="46">
        <f t="shared" si="29"/>
        <v>0</v>
      </c>
      <c r="DI20" s="46">
        <f t="shared" si="33"/>
        <v>0</v>
      </c>
      <c r="DJ20" s="46">
        <f t="shared" si="37"/>
        <v>0</v>
      </c>
      <c r="DK20" s="46">
        <f t="shared" si="41"/>
        <v>0</v>
      </c>
      <c r="DL20" s="46">
        <f t="shared" si="46"/>
        <v>0</v>
      </c>
      <c r="DM20" s="46">
        <f t="shared" si="50"/>
        <v>0</v>
      </c>
      <c r="DN20" s="46">
        <f t="shared" si="53"/>
        <v>0</v>
      </c>
      <c r="DO20" s="46">
        <f t="shared" si="57"/>
        <v>0</v>
      </c>
      <c r="DP20" s="46">
        <f t="shared" si="61"/>
        <v>0</v>
      </c>
      <c r="DQ20" s="46">
        <f t="shared" si="68"/>
        <v>0</v>
      </c>
      <c r="DR20" s="46">
        <f t="shared" si="72"/>
        <v>0</v>
      </c>
      <c r="DS20" s="46">
        <f t="shared" si="76"/>
        <v>0</v>
      </c>
      <c r="DT20" s="46">
        <f aca="true" t="shared" si="80" ref="DT20:DT51">IF($FH$2&gt;15,DF6,0)</f>
        <v>0</v>
      </c>
      <c r="DU20" s="46">
        <f>IF($FH$2&gt;3,$DF$4,0)</f>
        <v>0</v>
      </c>
      <c r="FE20" s="46">
        <f t="shared" si="8"/>
        <v>816</v>
      </c>
      <c r="FF20" s="47" t="e">
        <f>#REF!*FE20</f>
        <v>#REF!</v>
      </c>
      <c r="FG20" s="3" t="s">
        <v>200</v>
      </c>
      <c r="FH20" s="29">
        <f>IF($FH$1&gt;GK9,FV85,0)</f>
        <v>128009</v>
      </c>
      <c r="FI20" s="2"/>
      <c r="FJ20" s="2"/>
      <c r="FK20" s="2"/>
      <c r="FL20" s="2"/>
      <c r="FM20" s="2"/>
      <c r="FN20" s="15">
        <v>19</v>
      </c>
      <c r="FO20" s="23">
        <f t="shared" si="9"/>
        <v>18</v>
      </c>
      <c r="FP20" s="25">
        <f t="shared" si="0"/>
        <v>36</v>
      </c>
      <c r="FQ20" s="14">
        <f t="shared" si="13"/>
        <v>360</v>
      </c>
      <c r="FR20" s="35">
        <f t="shared" si="10"/>
        <v>153</v>
      </c>
      <c r="FS20" s="26">
        <f t="shared" si="19"/>
        <v>306</v>
      </c>
      <c r="FT20" s="14">
        <f t="shared" si="14"/>
        <v>3060</v>
      </c>
      <c r="FU20" s="44">
        <f t="shared" si="15"/>
        <v>3420</v>
      </c>
      <c r="FV20" s="78">
        <f t="shared" si="25"/>
        <v>2989</v>
      </c>
      <c r="FW20" s="8">
        <f t="shared" si="47"/>
        <v>4812.5</v>
      </c>
      <c r="FX20" s="10">
        <f t="shared" si="42"/>
        <v>4970</v>
      </c>
      <c r="FY20" s="8">
        <f>FR23*$GK$7</f>
        <v>735</v>
      </c>
      <c r="FZ20" s="8">
        <f aca="true" t="shared" si="81" ref="FZ20:FZ30">FZ19+(FR23*$GK$7)</f>
        <v>1400</v>
      </c>
      <c r="GA20" s="8">
        <f t="shared" si="77"/>
        <v>1998.5</v>
      </c>
      <c r="GB20" s="8">
        <f t="shared" si="73"/>
        <v>2534</v>
      </c>
      <c r="GC20" s="8">
        <f t="shared" si="69"/>
        <v>3010</v>
      </c>
      <c r="GD20" s="8">
        <f t="shared" si="65"/>
        <v>3430</v>
      </c>
      <c r="GE20" s="8">
        <f t="shared" si="62"/>
        <v>3797.5</v>
      </c>
      <c r="GF20" s="8">
        <f t="shared" si="58"/>
        <v>4116</v>
      </c>
      <c r="GG20" s="8">
        <f t="shared" si="54"/>
        <v>4389</v>
      </c>
      <c r="GH20" s="9" t="e">
        <f>((FO23+FR23+1)*#REF!)/1000</f>
        <v>#REF!</v>
      </c>
    </row>
    <row r="21" spans="1:190" ht="88.5" thickBot="1">
      <c r="A21" s="46">
        <v>20</v>
      </c>
      <c r="B21" s="46">
        <v>1</v>
      </c>
      <c r="C21" s="47" t="e">
        <f>#REF!</f>
        <v>#REF!</v>
      </c>
      <c r="D21" s="46">
        <v>19</v>
      </c>
      <c r="E21" s="46">
        <f t="shared" si="12"/>
        <v>0</v>
      </c>
      <c r="F21" s="46">
        <f t="shared" si="17"/>
        <v>0</v>
      </c>
      <c r="G21" s="46">
        <f t="shared" si="21"/>
        <v>0</v>
      </c>
      <c r="H21" s="46">
        <f t="shared" si="27"/>
        <v>0</v>
      </c>
      <c r="I21" s="46">
        <f t="shared" si="31"/>
        <v>0</v>
      </c>
      <c r="J21" s="46">
        <f t="shared" si="35"/>
        <v>0</v>
      </c>
      <c r="K21" s="46">
        <f t="shared" si="39"/>
        <v>0</v>
      </c>
      <c r="L21" s="46">
        <f t="shared" si="43"/>
        <v>0</v>
      </c>
      <c r="M21" s="46">
        <f t="shared" si="48"/>
        <v>0</v>
      </c>
      <c r="N21" s="46">
        <f t="shared" si="51"/>
        <v>0</v>
      </c>
      <c r="O21" s="46">
        <f t="shared" si="55"/>
        <v>0</v>
      </c>
      <c r="P21" s="46">
        <f t="shared" si="59"/>
        <v>0</v>
      </c>
      <c r="Q21" s="46">
        <f t="shared" si="63"/>
        <v>0</v>
      </c>
      <c r="R21" s="46">
        <f t="shared" si="66"/>
        <v>0</v>
      </c>
      <c r="S21" s="46">
        <f t="shared" si="70"/>
        <v>0</v>
      </c>
      <c r="T21" s="46">
        <f t="shared" si="74"/>
        <v>0</v>
      </c>
      <c r="U21" s="46">
        <f t="shared" si="78"/>
        <v>0</v>
      </c>
      <c r="V21" s="46">
        <f aca="true" t="shared" si="82" ref="V21:V52">IF($FH$2&gt;19,D3,0)</f>
        <v>0</v>
      </c>
      <c r="BC21" s="46">
        <f t="shared" si="6"/>
        <v>19</v>
      </c>
      <c r="BD21" s="6" t="e">
        <f>#REF!*BC21</f>
        <v>#REF!</v>
      </c>
      <c r="BE21" s="46">
        <f t="shared" si="18"/>
        <v>171</v>
      </c>
      <c r="BF21" s="46">
        <f t="shared" si="22"/>
        <v>0</v>
      </c>
      <c r="BG21" s="46">
        <f t="shared" si="23"/>
        <v>0</v>
      </c>
      <c r="BH21" s="46">
        <f t="shared" si="28"/>
        <v>0</v>
      </c>
      <c r="BI21" s="46">
        <f t="shared" si="32"/>
        <v>0</v>
      </c>
      <c r="BJ21" s="46">
        <f t="shared" si="36"/>
        <v>0</v>
      </c>
      <c r="BK21" s="46">
        <f t="shared" si="40"/>
        <v>0</v>
      </c>
      <c r="BL21" s="46">
        <f t="shared" si="44"/>
        <v>0</v>
      </c>
      <c r="BM21" s="46">
        <f t="shared" si="49"/>
        <v>0</v>
      </c>
      <c r="BN21" s="46">
        <f t="shared" si="52"/>
        <v>0</v>
      </c>
      <c r="BO21" s="46">
        <f t="shared" si="56"/>
        <v>0</v>
      </c>
      <c r="BP21" s="46">
        <f t="shared" si="60"/>
        <v>0</v>
      </c>
      <c r="BQ21" s="46">
        <f t="shared" si="64"/>
        <v>0</v>
      </c>
      <c r="BR21" s="46">
        <f t="shared" si="67"/>
        <v>0</v>
      </c>
      <c r="BS21" s="46">
        <f t="shared" si="71"/>
        <v>0</v>
      </c>
      <c r="BT21" s="46">
        <f t="shared" si="75"/>
        <v>0</v>
      </c>
      <c r="BU21" s="46">
        <f t="shared" si="79"/>
        <v>0</v>
      </c>
      <c r="BV21" s="46">
        <f aca="true" t="shared" si="83" ref="BV21:BV52">IF($FH$2&gt;18,BL11,0)</f>
        <v>0</v>
      </c>
      <c r="DD21" s="46">
        <f t="shared" si="7"/>
        <v>171</v>
      </c>
      <c r="DE21" s="47" t="e">
        <f>#REF!*DD21</f>
        <v>#REF!</v>
      </c>
      <c r="DF21" s="46">
        <f t="shared" si="45"/>
        <v>969</v>
      </c>
      <c r="DG21" s="46">
        <f t="shared" si="24"/>
        <v>0</v>
      </c>
      <c r="DH21" s="46">
        <f t="shared" si="29"/>
        <v>0</v>
      </c>
      <c r="DI21" s="46">
        <f t="shared" si="33"/>
        <v>0</v>
      </c>
      <c r="DJ21" s="46">
        <f t="shared" si="37"/>
        <v>0</v>
      </c>
      <c r="DK21" s="46">
        <f t="shared" si="41"/>
        <v>0</v>
      </c>
      <c r="DL21" s="46">
        <f t="shared" si="46"/>
        <v>0</v>
      </c>
      <c r="DM21" s="46">
        <f t="shared" si="50"/>
        <v>0</v>
      </c>
      <c r="DN21" s="46">
        <f t="shared" si="53"/>
        <v>0</v>
      </c>
      <c r="DO21" s="46">
        <f t="shared" si="57"/>
        <v>0</v>
      </c>
      <c r="DP21" s="46">
        <f t="shared" si="61"/>
        <v>0</v>
      </c>
      <c r="DQ21" s="46">
        <f t="shared" si="68"/>
        <v>0</v>
      </c>
      <c r="DR21" s="46">
        <f t="shared" si="72"/>
        <v>0</v>
      </c>
      <c r="DS21" s="46">
        <f t="shared" si="76"/>
        <v>0</v>
      </c>
      <c r="DT21" s="46">
        <f t="shared" si="80"/>
        <v>0</v>
      </c>
      <c r="DU21" s="46">
        <f aca="true" t="shared" si="84" ref="DU21:DU52">IF($FH$2&gt;16,DF6,0)</f>
        <v>0</v>
      </c>
      <c r="DV21" s="46">
        <f>IF($FH$2&gt;3,$DF$4,0)</f>
        <v>0</v>
      </c>
      <c r="FE21" s="46">
        <f t="shared" si="8"/>
        <v>969</v>
      </c>
      <c r="FF21" s="47" t="e">
        <f>#REF!*FE21</f>
        <v>#REF!</v>
      </c>
      <c r="FG21" s="3" t="s">
        <v>197</v>
      </c>
      <c r="FH21" s="29">
        <f>IF($FH$1&gt;GK9,FV97,0)</f>
        <v>170345</v>
      </c>
      <c r="FI21" s="2"/>
      <c r="FJ21" s="2"/>
      <c r="FK21" s="2"/>
      <c r="FL21" s="2"/>
      <c r="FM21" s="2"/>
      <c r="FN21" s="15">
        <v>20</v>
      </c>
      <c r="FO21" s="23">
        <f t="shared" si="9"/>
        <v>19</v>
      </c>
      <c r="FP21" s="25">
        <f t="shared" si="0"/>
        <v>38</v>
      </c>
      <c r="FQ21" s="14">
        <f t="shared" si="13"/>
        <v>380</v>
      </c>
      <c r="FR21" s="35">
        <f t="shared" si="10"/>
        <v>171</v>
      </c>
      <c r="FS21" s="26">
        <f t="shared" si="19"/>
        <v>342</v>
      </c>
      <c r="FT21" s="14">
        <f t="shared" si="14"/>
        <v>3420</v>
      </c>
      <c r="FU21" s="44">
        <f t="shared" si="15"/>
        <v>3800</v>
      </c>
      <c r="FV21" s="78">
        <f t="shared" si="25"/>
        <v>3654</v>
      </c>
      <c r="FW21" s="10">
        <f t="shared" si="47"/>
        <v>5621</v>
      </c>
      <c r="FX21" s="8">
        <f>FR24*$GK$7</f>
        <v>808.5</v>
      </c>
      <c r="FY21" s="8">
        <f aca="true" t="shared" si="85" ref="FY21:FY31">FY20+(FR24*$GK$7)</f>
        <v>1543.5</v>
      </c>
      <c r="FZ21" s="8">
        <f t="shared" si="81"/>
        <v>2208.5</v>
      </c>
      <c r="GA21" s="8">
        <f t="shared" si="77"/>
        <v>2807</v>
      </c>
      <c r="GB21" s="8">
        <f t="shared" si="73"/>
        <v>3342.5</v>
      </c>
      <c r="GC21" s="8">
        <f t="shared" si="69"/>
        <v>3818.5</v>
      </c>
      <c r="GD21" s="8">
        <f t="shared" si="65"/>
        <v>4238.5</v>
      </c>
      <c r="GE21" s="8">
        <f t="shared" si="62"/>
        <v>4606</v>
      </c>
      <c r="GF21" s="8">
        <f t="shared" si="58"/>
        <v>4924.5</v>
      </c>
      <c r="GG21" s="8">
        <f t="shared" si="54"/>
        <v>5197.5</v>
      </c>
      <c r="GH21" s="9" t="e">
        <f>((FO24+FR24+1)*#REF!)/1000</f>
        <v>#REF!</v>
      </c>
    </row>
    <row r="22" spans="1:190" ht="88.5" thickBot="1">
      <c r="A22" s="46">
        <v>21</v>
      </c>
      <c r="B22" s="46">
        <v>1</v>
      </c>
      <c r="C22" s="47" t="e">
        <f>#REF!</f>
        <v>#REF!</v>
      </c>
      <c r="D22" s="46">
        <v>20</v>
      </c>
      <c r="E22" s="46">
        <f t="shared" si="12"/>
        <v>0</v>
      </c>
      <c r="F22" s="46">
        <f t="shared" si="17"/>
        <v>0</v>
      </c>
      <c r="G22" s="46">
        <f t="shared" si="21"/>
        <v>0</v>
      </c>
      <c r="H22" s="46">
        <f t="shared" si="27"/>
        <v>0</v>
      </c>
      <c r="I22" s="46">
        <f t="shared" si="31"/>
        <v>0</v>
      </c>
      <c r="J22" s="46">
        <f t="shared" si="35"/>
        <v>0</v>
      </c>
      <c r="K22" s="46">
        <f t="shared" si="39"/>
        <v>0</v>
      </c>
      <c r="L22" s="46">
        <f t="shared" si="43"/>
        <v>0</v>
      </c>
      <c r="M22" s="46">
        <f t="shared" si="48"/>
        <v>0</v>
      </c>
      <c r="N22" s="46">
        <f t="shared" si="51"/>
        <v>0</v>
      </c>
      <c r="O22" s="46">
        <f t="shared" si="55"/>
        <v>0</v>
      </c>
      <c r="P22" s="46">
        <f t="shared" si="59"/>
        <v>0</v>
      </c>
      <c r="Q22" s="46">
        <f t="shared" si="63"/>
        <v>0</v>
      </c>
      <c r="R22" s="46">
        <f t="shared" si="66"/>
        <v>0</v>
      </c>
      <c r="S22" s="46">
        <f t="shared" si="70"/>
        <v>0</v>
      </c>
      <c r="T22" s="46">
        <f t="shared" si="74"/>
        <v>0</v>
      </c>
      <c r="U22" s="46">
        <f t="shared" si="78"/>
        <v>0</v>
      </c>
      <c r="V22" s="46">
        <f t="shared" si="82"/>
        <v>0</v>
      </c>
      <c r="W22" s="46">
        <f aca="true" t="shared" si="86" ref="W22:W53">IF($FH$2&gt;20,D3,0)</f>
        <v>0</v>
      </c>
      <c r="BC22" s="46">
        <f t="shared" si="6"/>
        <v>20</v>
      </c>
      <c r="BD22" s="6" t="e">
        <f>#REF!*BC22</f>
        <v>#REF!</v>
      </c>
      <c r="BE22" s="46">
        <f t="shared" si="18"/>
        <v>190</v>
      </c>
      <c r="BF22" s="46">
        <f t="shared" si="22"/>
        <v>0</v>
      </c>
      <c r="BG22" s="46">
        <f t="shared" si="23"/>
        <v>0</v>
      </c>
      <c r="BH22" s="46">
        <f t="shared" si="28"/>
        <v>0</v>
      </c>
      <c r="BI22" s="46">
        <f t="shared" si="32"/>
        <v>0</v>
      </c>
      <c r="BJ22" s="46">
        <f t="shared" si="36"/>
        <v>0</v>
      </c>
      <c r="BK22" s="46">
        <f t="shared" si="40"/>
        <v>0</v>
      </c>
      <c r="BL22" s="46">
        <f t="shared" si="44"/>
        <v>0</v>
      </c>
      <c r="BM22" s="46">
        <f t="shared" si="49"/>
        <v>0</v>
      </c>
      <c r="BN22" s="46">
        <f t="shared" si="52"/>
        <v>0</v>
      </c>
      <c r="BO22" s="46">
        <f t="shared" si="56"/>
        <v>0</v>
      </c>
      <c r="BP22" s="46">
        <f t="shared" si="60"/>
        <v>0</v>
      </c>
      <c r="BQ22" s="46">
        <f t="shared" si="64"/>
        <v>0</v>
      </c>
      <c r="BR22" s="46">
        <f t="shared" si="67"/>
        <v>0</v>
      </c>
      <c r="BS22" s="46">
        <f t="shared" si="71"/>
        <v>0</v>
      </c>
      <c r="BT22" s="46">
        <f t="shared" si="75"/>
        <v>0</v>
      </c>
      <c r="BU22" s="46">
        <f t="shared" si="79"/>
        <v>0</v>
      </c>
      <c r="BV22" s="46">
        <f t="shared" si="83"/>
        <v>0</v>
      </c>
      <c r="BW22" s="46">
        <f aca="true" t="shared" si="87" ref="BW22:BW53">IF($FH$2&gt;19,BM12,0)</f>
        <v>0</v>
      </c>
      <c r="DD22" s="46">
        <f t="shared" si="7"/>
        <v>190</v>
      </c>
      <c r="DE22" s="47" t="e">
        <f>#REF!*DD22</f>
        <v>#REF!</v>
      </c>
      <c r="DF22" s="46">
        <f t="shared" si="45"/>
        <v>1140</v>
      </c>
      <c r="DG22" s="46">
        <f t="shared" si="24"/>
        <v>0</v>
      </c>
      <c r="DH22" s="46">
        <f t="shared" si="29"/>
        <v>0</v>
      </c>
      <c r="DI22" s="46">
        <f t="shared" si="33"/>
        <v>0</v>
      </c>
      <c r="DJ22" s="46">
        <f t="shared" si="37"/>
        <v>0</v>
      </c>
      <c r="DK22" s="46">
        <f t="shared" si="41"/>
        <v>0</v>
      </c>
      <c r="DL22" s="46">
        <f t="shared" si="46"/>
        <v>0</v>
      </c>
      <c r="DM22" s="46">
        <f t="shared" si="50"/>
        <v>0</v>
      </c>
      <c r="DN22" s="46">
        <f t="shared" si="53"/>
        <v>0</v>
      </c>
      <c r="DO22" s="46">
        <f t="shared" si="57"/>
        <v>0</v>
      </c>
      <c r="DP22" s="46">
        <f t="shared" si="61"/>
        <v>0</v>
      </c>
      <c r="DQ22" s="46">
        <f t="shared" si="68"/>
        <v>0</v>
      </c>
      <c r="DR22" s="46">
        <f t="shared" si="72"/>
        <v>0</v>
      </c>
      <c r="DS22" s="46">
        <f t="shared" si="76"/>
        <v>0</v>
      </c>
      <c r="DT22" s="46">
        <f t="shared" si="80"/>
        <v>0</v>
      </c>
      <c r="DU22" s="46">
        <f t="shared" si="84"/>
        <v>0</v>
      </c>
      <c r="DV22" s="46">
        <f aca="true" t="shared" si="88" ref="DV22:DV53">IF($FH$2&gt;17,DL12,0)</f>
        <v>0</v>
      </c>
      <c r="DW22" s="46">
        <f>IF($FH$2&gt;3,$DF$4,0)</f>
        <v>0</v>
      </c>
      <c r="FE22" s="46">
        <f t="shared" si="8"/>
        <v>1140</v>
      </c>
      <c r="FF22" s="47" t="e">
        <f>#REF!*FE22</f>
        <v>#REF!</v>
      </c>
      <c r="FG22" s="3" t="s">
        <v>198</v>
      </c>
      <c r="FH22" s="29">
        <f>IF($FH$1&gt;GK9,FV109,0)</f>
        <v>218729</v>
      </c>
      <c r="FI22" s="2"/>
      <c r="FJ22" s="2"/>
      <c r="FK22" s="2"/>
      <c r="FL22" s="2"/>
      <c r="FM22" s="2"/>
      <c r="FN22" s="15">
        <v>21</v>
      </c>
      <c r="FO22" s="23">
        <f t="shared" si="9"/>
        <v>20</v>
      </c>
      <c r="FP22" s="25">
        <f t="shared" si="0"/>
        <v>40</v>
      </c>
      <c r="FQ22" s="14">
        <f t="shared" si="13"/>
        <v>400</v>
      </c>
      <c r="FR22" s="35">
        <f t="shared" si="10"/>
        <v>190</v>
      </c>
      <c r="FS22" s="26">
        <f t="shared" si="19"/>
        <v>380</v>
      </c>
      <c r="FT22" s="14">
        <f t="shared" si="14"/>
        <v>3800</v>
      </c>
      <c r="FU22" s="44">
        <f t="shared" si="15"/>
        <v>4200</v>
      </c>
      <c r="FV22" s="78">
        <f t="shared" si="25"/>
        <v>4389</v>
      </c>
      <c r="FW22" s="8">
        <f>FR25*$GK$7</f>
        <v>885.5</v>
      </c>
      <c r="FX22" s="8">
        <f aca="true" t="shared" si="89" ref="FX22:FX32">FX21+(FR25*$GK$7)</f>
        <v>1694</v>
      </c>
      <c r="FY22" s="8">
        <f t="shared" si="85"/>
        <v>2429</v>
      </c>
      <c r="FZ22" s="8">
        <f t="shared" si="81"/>
        <v>3094</v>
      </c>
      <c r="GA22" s="8">
        <f t="shared" si="77"/>
        <v>3692.5</v>
      </c>
      <c r="GB22" s="8">
        <f t="shared" si="73"/>
        <v>4228</v>
      </c>
      <c r="GC22" s="8">
        <f t="shared" si="69"/>
        <v>4704</v>
      </c>
      <c r="GD22" s="8">
        <f t="shared" si="65"/>
        <v>5124</v>
      </c>
      <c r="GE22" s="8">
        <f t="shared" si="62"/>
        <v>5491.5</v>
      </c>
      <c r="GF22" s="8">
        <f t="shared" si="58"/>
        <v>5810</v>
      </c>
      <c r="GG22" s="8">
        <f t="shared" si="54"/>
        <v>6083</v>
      </c>
      <c r="GH22" s="7" t="e">
        <f>((FO25+FR25+1)*#REF!)/1000</f>
        <v>#REF!</v>
      </c>
    </row>
    <row r="23" spans="1:190" ht="88.5" thickBot="1">
      <c r="A23" s="46">
        <v>22</v>
      </c>
      <c r="B23" s="46">
        <v>1</v>
      </c>
      <c r="C23" s="47" t="e">
        <f>#REF!</f>
        <v>#REF!</v>
      </c>
      <c r="D23" s="46">
        <v>21</v>
      </c>
      <c r="E23" s="46">
        <f t="shared" si="12"/>
        <v>0</v>
      </c>
      <c r="F23" s="46">
        <f t="shared" si="17"/>
        <v>0</v>
      </c>
      <c r="G23" s="46">
        <f t="shared" si="21"/>
        <v>0</v>
      </c>
      <c r="H23" s="46">
        <f t="shared" si="27"/>
        <v>0</v>
      </c>
      <c r="I23" s="46">
        <f t="shared" si="31"/>
        <v>0</v>
      </c>
      <c r="J23" s="46">
        <f t="shared" si="35"/>
        <v>0</v>
      </c>
      <c r="K23" s="46">
        <f t="shared" si="39"/>
        <v>0</v>
      </c>
      <c r="L23" s="46">
        <f t="shared" si="43"/>
        <v>0</v>
      </c>
      <c r="M23" s="46">
        <f t="shared" si="48"/>
        <v>0</v>
      </c>
      <c r="N23" s="46">
        <f t="shared" si="51"/>
        <v>0</v>
      </c>
      <c r="O23" s="46">
        <f t="shared" si="55"/>
        <v>0</v>
      </c>
      <c r="P23" s="46">
        <f t="shared" si="59"/>
        <v>0</v>
      </c>
      <c r="Q23" s="46">
        <f t="shared" si="63"/>
        <v>0</v>
      </c>
      <c r="R23" s="46">
        <f t="shared" si="66"/>
        <v>0</v>
      </c>
      <c r="S23" s="46">
        <f t="shared" si="70"/>
        <v>0</v>
      </c>
      <c r="T23" s="46">
        <f t="shared" si="74"/>
        <v>0</v>
      </c>
      <c r="U23" s="46">
        <f t="shared" si="78"/>
        <v>0</v>
      </c>
      <c r="V23" s="46">
        <f t="shared" si="82"/>
        <v>0</v>
      </c>
      <c r="W23" s="46">
        <f t="shared" si="86"/>
        <v>0</v>
      </c>
      <c r="X23" s="46">
        <f aca="true" t="shared" si="90" ref="X23:X54">IF($FH$2&gt;21,D3,0)</f>
        <v>0</v>
      </c>
      <c r="BC23" s="46">
        <f t="shared" si="6"/>
        <v>21</v>
      </c>
      <c r="BD23" s="6" t="e">
        <f>#REF!*BC23</f>
        <v>#REF!</v>
      </c>
      <c r="BE23" s="46">
        <f t="shared" si="18"/>
        <v>210</v>
      </c>
      <c r="BF23" s="46">
        <f t="shared" si="22"/>
        <v>0</v>
      </c>
      <c r="BG23" s="46">
        <f t="shared" si="23"/>
        <v>0</v>
      </c>
      <c r="BH23" s="46">
        <f t="shared" si="28"/>
        <v>0</v>
      </c>
      <c r="BI23" s="46">
        <f t="shared" si="32"/>
        <v>0</v>
      </c>
      <c r="BJ23" s="46">
        <f t="shared" si="36"/>
        <v>0</v>
      </c>
      <c r="BK23" s="46">
        <f t="shared" si="40"/>
        <v>0</v>
      </c>
      <c r="BL23" s="46">
        <f t="shared" si="44"/>
        <v>0</v>
      </c>
      <c r="BM23" s="46">
        <f t="shared" si="49"/>
        <v>0</v>
      </c>
      <c r="BN23" s="46">
        <f t="shared" si="52"/>
        <v>0</v>
      </c>
      <c r="BO23" s="46">
        <f t="shared" si="56"/>
        <v>0</v>
      </c>
      <c r="BP23" s="46">
        <f t="shared" si="60"/>
        <v>0</v>
      </c>
      <c r="BQ23" s="46">
        <f t="shared" si="64"/>
        <v>0</v>
      </c>
      <c r="BR23" s="46">
        <f t="shared" si="67"/>
        <v>0</v>
      </c>
      <c r="BS23" s="46">
        <f t="shared" si="71"/>
        <v>0</v>
      </c>
      <c r="BT23" s="46">
        <f t="shared" si="75"/>
        <v>0</v>
      </c>
      <c r="BU23" s="46">
        <f t="shared" si="79"/>
        <v>0</v>
      </c>
      <c r="BV23" s="46">
        <f t="shared" si="83"/>
        <v>0</v>
      </c>
      <c r="BW23" s="46">
        <f t="shared" si="87"/>
        <v>0</v>
      </c>
      <c r="BX23" s="46">
        <f aca="true" t="shared" si="91" ref="BX23:BX54">IF($FH$2&gt;20,BN13,0)</f>
        <v>0</v>
      </c>
      <c r="DD23" s="46">
        <f t="shared" si="7"/>
        <v>210</v>
      </c>
      <c r="DE23" s="47" t="e">
        <f>#REF!*DD23</f>
        <v>#REF!</v>
      </c>
      <c r="DF23" s="46">
        <f t="shared" si="45"/>
        <v>1330</v>
      </c>
      <c r="DG23" s="46">
        <f t="shared" si="24"/>
        <v>0</v>
      </c>
      <c r="DH23" s="46">
        <f t="shared" si="29"/>
        <v>0</v>
      </c>
      <c r="DI23" s="46">
        <f t="shared" si="33"/>
        <v>0</v>
      </c>
      <c r="DJ23" s="46">
        <f t="shared" si="37"/>
        <v>0</v>
      </c>
      <c r="DK23" s="46">
        <f t="shared" si="41"/>
        <v>0</v>
      </c>
      <c r="DL23" s="46">
        <f t="shared" si="46"/>
        <v>0</v>
      </c>
      <c r="DM23" s="46">
        <f t="shared" si="50"/>
        <v>0</v>
      </c>
      <c r="DN23" s="46">
        <f t="shared" si="53"/>
        <v>0</v>
      </c>
      <c r="DO23" s="46">
        <f t="shared" si="57"/>
        <v>0</v>
      </c>
      <c r="DP23" s="46">
        <f t="shared" si="61"/>
        <v>0</v>
      </c>
      <c r="DQ23" s="46">
        <f t="shared" si="68"/>
        <v>0</v>
      </c>
      <c r="DR23" s="46">
        <f t="shared" si="72"/>
        <v>0</v>
      </c>
      <c r="DS23" s="46">
        <f t="shared" si="76"/>
        <v>0</v>
      </c>
      <c r="DT23" s="46">
        <f t="shared" si="80"/>
        <v>0</v>
      </c>
      <c r="DU23" s="46">
        <f t="shared" si="84"/>
        <v>0</v>
      </c>
      <c r="DV23" s="46">
        <f t="shared" si="88"/>
        <v>0</v>
      </c>
      <c r="DW23" s="46">
        <f aca="true" t="shared" si="92" ref="DW23:DW54">IF($FH$2&gt;18,DM13,0)</f>
        <v>0</v>
      </c>
      <c r="DX23" s="46">
        <f>IF($FH$2&gt;3,$DF$4,0)</f>
        <v>0</v>
      </c>
      <c r="FE23" s="46">
        <f t="shared" si="8"/>
        <v>1330</v>
      </c>
      <c r="FF23" s="47" t="e">
        <f>#REF!*FE23</f>
        <v>#REF!</v>
      </c>
      <c r="FG23" s="3" t="s">
        <v>199</v>
      </c>
      <c r="FH23" s="29">
        <f>IF($FH$1&gt;GK9,FV121,0)</f>
        <v>273161</v>
      </c>
      <c r="FI23" s="2"/>
      <c r="FJ23" s="2"/>
      <c r="FK23" s="2"/>
      <c r="FL23" s="2"/>
      <c r="FM23" s="2"/>
      <c r="FN23" s="15">
        <v>22</v>
      </c>
      <c r="FO23" s="23">
        <f t="shared" si="9"/>
        <v>21</v>
      </c>
      <c r="FP23" s="25">
        <f t="shared" si="0"/>
        <v>42</v>
      </c>
      <c r="FQ23" s="14">
        <f t="shared" si="13"/>
        <v>420</v>
      </c>
      <c r="FR23" s="35">
        <f t="shared" si="10"/>
        <v>210</v>
      </c>
      <c r="FS23" s="26">
        <f t="shared" si="19"/>
        <v>420</v>
      </c>
      <c r="FT23" s="14">
        <f t="shared" si="14"/>
        <v>4200</v>
      </c>
      <c r="FU23" s="44">
        <f t="shared" si="15"/>
        <v>4620</v>
      </c>
      <c r="FV23" s="78">
        <f t="shared" si="25"/>
        <v>5197.5</v>
      </c>
      <c r="FW23" s="8">
        <f aca="true" t="shared" si="93" ref="FW23:FW33">FW22+(FR26*$GK$7)</f>
        <v>1851.5</v>
      </c>
      <c r="FX23" s="8">
        <f t="shared" si="89"/>
        <v>2660</v>
      </c>
      <c r="FY23" s="8">
        <f t="shared" si="85"/>
        <v>3395</v>
      </c>
      <c r="FZ23" s="8">
        <f t="shared" si="81"/>
        <v>4060</v>
      </c>
      <c r="GA23" s="8">
        <f t="shared" si="77"/>
        <v>4658.5</v>
      </c>
      <c r="GB23" s="8">
        <f t="shared" si="73"/>
        <v>5194</v>
      </c>
      <c r="GC23" s="8">
        <f t="shared" si="69"/>
        <v>5670</v>
      </c>
      <c r="GD23" s="8">
        <f t="shared" si="65"/>
        <v>6090</v>
      </c>
      <c r="GE23" s="8">
        <f t="shared" si="62"/>
        <v>6457.5</v>
      </c>
      <c r="GF23" s="8">
        <f t="shared" si="58"/>
        <v>6776</v>
      </c>
      <c r="GG23" s="10">
        <f t="shared" si="54"/>
        <v>7049</v>
      </c>
      <c r="GH23" s="9" t="e">
        <f>((FO26+FR26+1)*#REF!)/1000</f>
        <v>#REF!</v>
      </c>
    </row>
    <row r="24" spans="1:190" ht="88.5" thickBot="1">
      <c r="A24" s="46">
        <v>23</v>
      </c>
      <c r="B24" s="46">
        <v>1</v>
      </c>
      <c r="C24" s="47" t="e">
        <f>#REF!</f>
        <v>#REF!</v>
      </c>
      <c r="D24" s="46">
        <v>22</v>
      </c>
      <c r="E24" s="46">
        <f t="shared" si="12"/>
        <v>0</v>
      </c>
      <c r="F24" s="46">
        <f t="shared" si="17"/>
        <v>0</v>
      </c>
      <c r="G24" s="46">
        <f t="shared" si="21"/>
        <v>0</v>
      </c>
      <c r="H24" s="46">
        <f t="shared" si="27"/>
        <v>0</v>
      </c>
      <c r="I24" s="46">
        <f t="shared" si="31"/>
        <v>0</v>
      </c>
      <c r="J24" s="46">
        <f t="shared" si="35"/>
        <v>0</v>
      </c>
      <c r="K24" s="46">
        <f t="shared" si="39"/>
        <v>0</v>
      </c>
      <c r="L24" s="46">
        <f t="shared" si="43"/>
        <v>0</v>
      </c>
      <c r="M24" s="46">
        <f t="shared" si="48"/>
        <v>0</v>
      </c>
      <c r="N24" s="46">
        <f t="shared" si="51"/>
        <v>0</v>
      </c>
      <c r="O24" s="46">
        <f t="shared" si="55"/>
        <v>0</v>
      </c>
      <c r="P24" s="46">
        <f t="shared" si="59"/>
        <v>0</v>
      </c>
      <c r="Q24" s="46">
        <f t="shared" si="63"/>
        <v>0</v>
      </c>
      <c r="R24" s="46">
        <f t="shared" si="66"/>
        <v>0</v>
      </c>
      <c r="S24" s="46">
        <f t="shared" si="70"/>
        <v>0</v>
      </c>
      <c r="T24" s="46">
        <f t="shared" si="74"/>
        <v>0</v>
      </c>
      <c r="U24" s="46">
        <f t="shared" si="78"/>
        <v>0</v>
      </c>
      <c r="V24" s="46">
        <f t="shared" si="82"/>
        <v>0</v>
      </c>
      <c r="W24" s="46">
        <f t="shared" si="86"/>
        <v>0</v>
      </c>
      <c r="X24" s="46">
        <f t="shared" si="90"/>
        <v>0</v>
      </c>
      <c r="Y24" s="46">
        <f aca="true" t="shared" si="94" ref="Y24:Y55">IF($FH$2&gt;22,D3,0)</f>
        <v>0</v>
      </c>
      <c r="BC24" s="46">
        <f t="shared" si="6"/>
        <v>22</v>
      </c>
      <c r="BD24" s="6" t="e">
        <f>#REF!*BC24</f>
        <v>#REF!</v>
      </c>
      <c r="BE24" s="46">
        <f t="shared" si="18"/>
        <v>231</v>
      </c>
      <c r="BF24" s="46">
        <f t="shared" si="22"/>
        <v>0</v>
      </c>
      <c r="BG24" s="46">
        <f t="shared" si="23"/>
        <v>0</v>
      </c>
      <c r="BH24" s="46">
        <f t="shared" si="28"/>
        <v>0</v>
      </c>
      <c r="BI24" s="46">
        <f t="shared" si="32"/>
        <v>0</v>
      </c>
      <c r="BJ24" s="46">
        <f t="shared" si="36"/>
        <v>0</v>
      </c>
      <c r="BK24" s="46">
        <f t="shared" si="40"/>
        <v>0</v>
      </c>
      <c r="BL24" s="46">
        <f t="shared" si="44"/>
        <v>0</v>
      </c>
      <c r="BM24" s="46">
        <f t="shared" si="49"/>
        <v>0</v>
      </c>
      <c r="BN24" s="46">
        <f t="shared" si="52"/>
        <v>0</v>
      </c>
      <c r="BO24" s="46">
        <f t="shared" si="56"/>
        <v>0</v>
      </c>
      <c r="BP24" s="46">
        <f t="shared" si="60"/>
        <v>0</v>
      </c>
      <c r="BQ24" s="46">
        <f t="shared" si="64"/>
        <v>0</v>
      </c>
      <c r="BR24" s="46">
        <f t="shared" si="67"/>
        <v>0</v>
      </c>
      <c r="BS24" s="46">
        <f t="shared" si="71"/>
        <v>0</v>
      </c>
      <c r="BT24" s="46">
        <f t="shared" si="75"/>
        <v>0</v>
      </c>
      <c r="BU24" s="46">
        <f t="shared" si="79"/>
        <v>0</v>
      </c>
      <c r="BV24" s="46">
        <f t="shared" si="83"/>
        <v>0</v>
      </c>
      <c r="BW24" s="46">
        <f t="shared" si="87"/>
        <v>0</v>
      </c>
      <c r="BX24" s="46">
        <f t="shared" si="91"/>
        <v>0</v>
      </c>
      <c r="BY24" s="46">
        <f aca="true" t="shared" si="95" ref="BY24:BY55">IF($FH$2&gt;21,BO14,0)</f>
        <v>0</v>
      </c>
      <c r="DD24" s="46">
        <f t="shared" si="7"/>
        <v>231</v>
      </c>
      <c r="DE24" s="47" t="e">
        <f>#REF!*DD24</f>
        <v>#REF!</v>
      </c>
      <c r="DF24" s="46">
        <f t="shared" si="45"/>
        <v>1540</v>
      </c>
      <c r="DG24" s="46">
        <f t="shared" si="24"/>
        <v>0</v>
      </c>
      <c r="DH24" s="46">
        <f t="shared" si="29"/>
        <v>0</v>
      </c>
      <c r="DI24" s="46">
        <f t="shared" si="33"/>
        <v>0</v>
      </c>
      <c r="DJ24" s="46">
        <f t="shared" si="37"/>
        <v>0</v>
      </c>
      <c r="DK24" s="46">
        <f t="shared" si="41"/>
        <v>0</v>
      </c>
      <c r="DL24" s="46">
        <f t="shared" si="46"/>
        <v>0</v>
      </c>
      <c r="DM24" s="46">
        <f t="shared" si="50"/>
        <v>0</v>
      </c>
      <c r="DN24" s="46">
        <f t="shared" si="53"/>
        <v>0</v>
      </c>
      <c r="DO24" s="46">
        <f t="shared" si="57"/>
        <v>0</v>
      </c>
      <c r="DP24" s="46">
        <f t="shared" si="61"/>
        <v>0</v>
      </c>
      <c r="DQ24" s="46">
        <f t="shared" si="68"/>
        <v>0</v>
      </c>
      <c r="DR24" s="46">
        <f t="shared" si="72"/>
        <v>0</v>
      </c>
      <c r="DS24" s="46">
        <f t="shared" si="76"/>
        <v>0</v>
      </c>
      <c r="DT24" s="46">
        <f t="shared" si="80"/>
        <v>0</v>
      </c>
      <c r="DU24" s="46">
        <f t="shared" si="84"/>
        <v>0</v>
      </c>
      <c r="DV24" s="46">
        <f t="shared" si="88"/>
        <v>0</v>
      </c>
      <c r="DW24" s="46">
        <f t="shared" si="92"/>
        <v>0</v>
      </c>
      <c r="DX24" s="46">
        <f aca="true" t="shared" si="96" ref="DX24:DX55">IF($FH$2&gt;19,DN14,0)</f>
        <v>0</v>
      </c>
      <c r="DY24" s="46">
        <f>IF($FH$2&gt;3,$DF$4,0)</f>
        <v>0</v>
      </c>
      <c r="FE24" s="46">
        <f t="shared" si="8"/>
        <v>1540</v>
      </c>
      <c r="FF24" s="47" t="e">
        <f>#REF!*FE24</f>
        <v>#REF!</v>
      </c>
      <c r="FG24" s="3" t="s">
        <v>189</v>
      </c>
      <c r="FH24" s="16">
        <f>SUM(FH14:FH23)</f>
        <v>1007930</v>
      </c>
      <c r="FI24" s="2"/>
      <c r="FJ24" s="2"/>
      <c r="FK24" s="2"/>
      <c r="FL24" s="2"/>
      <c r="FM24" s="2"/>
      <c r="FN24" s="15">
        <v>23</v>
      </c>
      <c r="FO24" s="23">
        <f t="shared" si="9"/>
        <v>22</v>
      </c>
      <c r="FP24" s="25">
        <f t="shared" si="0"/>
        <v>44</v>
      </c>
      <c r="FQ24" s="14">
        <f t="shared" si="13"/>
        <v>440</v>
      </c>
      <c r="FR24" s="35">
        <f t="shared" si="10"/>
        <v>231</v>
      </c>
      <c r="FS24" s="26">
        <f t="shared" si="19"/>
        <v>462</v>
      </c>
      <c r="FT24" s="14">
        <f t="shared" si="14"/>
        <v>4620</v>
      </c>
      <c r="FU24" s="44">
        <f t="shared" si="15"/>
        <v>5060</v>
      </c>
      <c r="FV24" s="78">
        <f t="shared" si="25"/>
        <v>6083</v>
      </c>
      <c r="FW24" s="8">
        <f t="shared" si="93"/>
        <v>2901.5</v>
      </c>
      <c r="FX24" s="8">
        <f t="shared" si="89"/>
        <v>3710</v>
      </c>
      <c r="FY24" s="8">
        <f t="shared" si="85"/>
        <v>4445</v>
      </c>
      <c r="FZ24" s="8">
        <f t="shared" si="81"/>
        <v>5110</v>
      </c>
      <c r="GA24" s="8">
        <f t="shared" si="77"/>
        <v>5708.5</v>
      </c>
      <c r="GB24" s="8">
        <f t="shared" si="73"/>
        <v>6244</v>
      </c>
      <c r="GC24" s="8">
        <f t="shared" si="69"/>
        <v>6720</v>
      </c>
      <c r="GD24" s="8">
        <f t="shared" si="65"/>
        <v>7140</v>
      </c>
      <c r="GE24" s="8">
        <f t="shared" si="62"/>
        <v>7507.5</v>
      </c>
      <c r="GF24" s="10">
        <f t="shared" si="58"/>
        <v>7826</v>
      </c>
      <c r="GG24" s="8">
        <f>FR27*$GK$7</f>
        <v>1050</v>
      </c>
      <c r="GH24" s="9" t="e">
        <f>((FO27+FR27+1)*#REF!)/1000</f>
        <v>#REF!</v>
      </c>
    </row>
    <row r="25" spans="1:190" ht="88.5" thickBot="1">
      <c r="A25" s="46">
        <v>24</v>
      </c>
      <c r="B25" s="46">
        <v>1</v>
      </c>
      <c r="C25" s="47" t="e">
        <f>#REF!</f>
        <v>#REF!</v>
      </c>
      <c r="D25" s="46">
        <v>23</v>
      </c>
      <c r="E25" s="46">
        <f t="shared" si="12"/>
        <v>0</v>
      </c>
      <c r="F25" s="46">
        <f t="shared" si="17"/>
        <v>0</v>
      </c>
      <c r="G25" s="46">
        <f t="shared" si="21"/>
        <v>0</v>
      </c>
      <c r="H25" s="46">
        <f t="shared" si="27"/>
        <v>0</v>
      </c>
      <c r="I25" s="46">
        <f t="shared" si="31"/>
        <v>0</v>
      </c>
      <c r="J25" s="46">
        <f t="shared" si="35"/>
        <v>0</v>
      </c>
      <c r="K25" s="46">
        <f t="shared" si="39"/>
        <v>0</v>
      </c>
      <c r="L25" s="46">
        <f t="shared" si="43"/>
        <v>0</v>
      </c>
      <c r="M25" s="46">
        <f t="shared" si="48"/>
        <v>0</v>
      </c>
      <c r="N25" s="46">
        <f t="shared" si="51"/>
        <v>0</v>
      </c>
      <c r="O25" s="46">
        <f t="shared" si="55"/>
        <v>0</v>
      </c>
      <c r="P25" s="46">
        <f t="shared" si="59"/>
        <v>0</v>
      </c>
      <c r="Q25" s="46">
        <f t="shared" si="63"/>
        <v>0</v>
      </c>
      <c r="R25" s="46">
        <f t="shared" si="66"/>
        <v>0</v>
      </c>
      <c r="S25" s="46">
        <f t="shared" si="70"/>
        <v>0</v>
      </c>
      <c r="T25" s="46">
        <f t="shared" si="74"/>
        <v>0</v>
      </c>
      <c r="U25" s="46">
        <f t="shared" si="78"/>
        <v>0</v>
      </c>
      <c r="V25" s="46">
        <f t="shared" si="82"/>
        <v>0</v>
      </c>
      <c r="W25" s="46">
        <f t="shared" si="86"/>
        <v>0</v>
      </c>
      <c r="X25" s="46">
        <f t="shared" si="90"/>
        <v>0</v>
      </c>
      <c r="Y25" s="46">
        <f t="shared" si="94"/>
        <v>0</v>
      </c>
      <c r="Z25" s="46">
        <f aca="true" t="shared" si="97" ref="Z25:Z56">IF($FH$2&gt;23,D3,0)</f>
        <v>0</v>
      </c>
      <c r="BC25" s="46">
        <f t="shared" si="6"/>
        <v>23</v>
      </c>
      <c r="BD25" s="6" t="e">
        <f>#REF!*BC25</f>
        <v>#REF!</v>
      </c>
      <c r="BE25" s="46">
        <f t="shared" si="18"/>
        <v>253</v>
      </c>
      <c r="BF25" s="46">
        <f t="shared" si="22"/>
        <v>0</v>
      </c>
      <c r="BG25" s="46">
        <f t="shared" si="23"/>
        <v>0</v>
      </c>
      <c r="BH25" s="46">
        <f t="shared" si="28"/>
        <v>0</v>
      </c>
      <c r="BI25" s="46">
        <f t="shared" si="32"/>
        <v>0</v>
      </c>
      <c r="BJ25" s="46">
        <f t="shared" si="36"/>
        <v>0</v>
      </c>
      <c r="BK25" s="46">
        <f t="shared" si="40"/>
        <v>0</v>
      </c>
      <c r="BL25" s="46">
        <f t="shared" si="44"/>
        <v>0</v>
      </c>
      <c r="BM25" s="46">
        <f t="shared" si="49"/>
        <v>0</v>
      </c>
      <c r="BN25" s="46">
        <f t="shared" si="52"/>
        <v>0</v>
      </c>
      <c r="BO25" s="46">
        <f t="shared" si="56"/>
        <v>0</v>
      </c>
      <c r="BP25" s="46">
        <f t="shared" si="60"/>
        <v>0</v>
      </c>
      <c r="BQ25" s="46">
        <f t="shared" si="64"/>
        <v>0</v>
      </c>
      <c r="BR25" s="46">
        <f t="shared" si="67"/>
        <v>0</v>
      </c>
      <c r="BS25" s="46">
        <f t="shared" si="71"/>
        <v>0</v>
      </c>
      <c r="BT25" s="46">
        <f t="shared" si="75"/>
        <v>0</v>
      </c>
      <c r="BU25" s="46">
        <f t="shared" si="79"/>
        <v>0</v>
      </c>
      <c r="BV25" s="46">
        <f t="shared" si="83"/>
        <v>0</v>
      </c>
      <c r="BW25" s="46">
        <f t="shared" si="87"/>
        <v>0</v>
      </c>
      <c r="BX25" s="46">
        <f t="shared" si="91"/>
        <v>0</v>
      </c>
      <c r="BY25" s="46">
        <f t="shared" si="95"/>
        <v>0</v>
      </c>
      <c r="BZ25" s="46">
        <f aca="true" t="shared" si="98" ref="BZ25:BZ56">IF($FH$2&gt;22,BP15,0)</f>
        <v>0</v>
      </c>
      <c r="DD25" s="46">
        <f t="shared" si="7"/>
        <v>253</v>
      </c>
      <c r="DE25" s="47" t="e">
        <f>#REF!*DD25</f>
        <v>#REF!</v>
      </c>
      <c r="DF25" s="46">
        <f t="shared" si="45"/>
        <v>1771</v>
      </c>
      <c r="DG25" s="46">
        <f t="shared" si="24"/>
        <v>0</v>
      </c>
      <c r="DH25" s="46">
        <f t="shared" si="29"/>
        <v>0</v>
      </c>
      <c r="DI25" s="46">
        <f t="shared" si="33"/>
        <v>0</v>
      </c>
      <c r="DJ25" s="46">
        <f t="shared" si="37"/>
        <v>0</v>
      </c>
      <c r="DK25" s="46">
        <f t="shared" si="41"/>
        <v>0</v>
      </c>
      <c r="DL25" s="46">
        <f t="shared" si="46"/>
        <v>0</v>
      </c>
      <c r="DM25" s="46">
        <f t="shared" si="50"/>
        <v>0</v>
      </c>
      <c r="DN25" s="46">
        <f t="shared" si="53"/>
        <v>0</v>
      </c>
      <c r="DO25" s="46">
        <f t="shared" si="57"/>
        <v>0</v>
      </c>
      <c r="DP25" s="46">
        <f t="shared" si="61"/>
        <v>0</v>
      </c>
      <c r="DQ25" s="46">
        <f t="shared" si="68"/>
        <v>0</v>
      </c>
      <c r="DR25" s="46">
        <f t="shared" si="72"/>
        <v>0</v>
      </c>
      <c r="DS25" s="46">
        <f t="shared" si="76"/>
        <v>0</v>
      </c>
      <c r="DT25" s="46">
        <f t="shared" si="80"/>
        <v>0</v>
      </c>
      <c r="DU25" s="46">
        <f t="shared" si="84"/>
        <v>0</v>
      </c>
      <c r="DV25" s="46">
        <f t="shared" si="88"/>
        <v>0</v>
      </c>
      <c r="DW25" s="46">
        <f t="shared" si="92"/>
        <v>0</v>
      </c>
      <c r="DX25" s="46">
        <f t="shared" si="96"/>
        <v>0</v>
      </c>
      <c r="DY25" s="46">
        <f aca="true" t="shared" si="99" ref="DY25:DY56">IF($FH$2&gt;20,DO15,0)</f>
        <v>0</v>
      </c>
      <c r="DZ25" s="46">
        <f>IF($FH$2&gt;3,$DF$4,0)</f>
        <v>0</v>
      </c>
      <c r="FE25" s="46">
        <f t="shared" si="8"/>
        <v>1771</v>
      </c>
      <c r="FF25" s="47" t="e">
        <f>#REF!*FE25</f>
        <v>#REF!</v>
      </c>
      <c r="FH25" s="27"/>
      <c r="FI25" s="2"/>
      <c r="FJ25" s="2"/>
      <c r="FK25" s="2"/>
      <c r="FL25" s="2"/>
      <c r="FM25" s="2"/>
      <c r="FN25" s="24">
        <v>24</v>
      </c>
      <c r="FO25" s="31">
        <f t="shared" si="9"/>
        <v>23</v>
      </c>
      <c r="FP25" s="19">
        <f t="shared" si="0"/>
        <v>46</v>
      </c>
      <c r="FQ25" s="14">
        <f t="shared" si="13"/>
        <v>460</v>
      </c>
      <c r="FR25" s="36">
        <f t="shared" si="10"/>
        <v>253</v>
      </c>
      <c r="FS25" s="20">
        <f t="shared" si="19"/>
        <v>506</v>
      </c>
      <c r="FT25" s="14">
        <f t="shared" si="14"/>
        <v>5060</v>
      </c>
      <c r="FU25" s="21">
        <f t="shared" si="15"/>
        <v>5520</v>
      </c>
      <c r="FV25" s="79">
        <f t="shared" si="25"/>
        <v>7049</v>
      </c>
      <c r="FW25" s="8">
        <f t="shared" si="93"/>
        <v>4039</v>
      </c>
      <c r="FX25" s="8">
        <f t="shared" si="89"/>
        <v>4847.5</v>
      </c>
      <c r="FY25" s="8">
        <f t="shared" si="85"/>
        <v>5582.5</v>
      </c>
      <c r="FZ25" s="8">
        <f t="shared" si="81"/>
        <v>6247.5</v>
      </c>
      <c r="GA25" s="8">
        <f t="shared" si="77"/>
        <v>6846</v>
      </c>
      <c r="GB25" s="8">
        <f t="shared" si="73"/>
        <v>7381.5</v>
      </c>
      <c r="GC25" s="8">
        <f t="shared" si="69"/>
        <v>7857.5</v>
      </c>
      <c r="GD25" s="8">
        <f t="shared" si="65"/>
        <v>8277.5</v>
      </c>
      <c r="GE25" s="10">
        <f t="shared" si="62"/>
        <v>8645</v>
      </c>
      <c r="GF25" s="8">
        <f>FR28*$GK$7</f>
        <v>1137.5</v>
      </c>
      <c r="GG25" s="8">
        <f aca="true" t="shared" si="100" ref="GG25:GG35">GG24+(FR28*$GK$7)</f>
        <v>2187.5</v>
      </c>
      <c r="GH25" s="9" t="e">
        <f>((FO28+FR28+1)*#REF!)/1000</f>
        <v>#REF!</v>
      </c>
    </row>
    <row r="26" spans="1:190" ht="88.5" thickBot="1">
      <c r="A26" s="46">
        <v>25</v>
      </c>
      <c r="B26" s="46">
        <v>1</v>
      </c>
      <c r="C26" s="47" t="e">
        <f>#REF!</f>
        <v>#REF!</v>
      </c>
      <c r="D26" s="46">
        <v>24</v>
      </c>
      <c r="E26" s="46">
        <f t="shared" si="12"/>
        <v>0</v>
      </c>
      <c r="F26" s="46">
        <f t="shared" si="17"/>
        <v>0</v>
      </c>
      <c r="G26" s="46">
        <f t="shared" si="21"/>
        <v>0</v>
      </c>
      <c r="H26" s="46">
        <f t="shared" si="27"/>
        <v>0</v>
      </c>
      <c r="I26" s="46">
        <f t="shared" si="31"/>
        <v>0</v>
      </c>
      <c r="J26" s="46">
        <f t="shared" si="35"/>
        <v>0</v>
      </c>
      <c r="K26" s="46">
        <f t="shared" si="39"/>
        <v>0</v>
      </c>
      <c r="L26" s="46">
        <f t="shared" si="43"/>
        <v>0</v>
      </c>
      <c r="M26" s="46">
        <f t="shared" si="48"/>
        <v>0</v>
      </c>
      <c r="N26" s="46">
        <f t="shared" si="51"/>
        <v>0</v>
      </c>
      <c r="O26" s="46">
        <f t="shared" si="55"/>
        <v>0</v>
      </c>
      <c r="P26" s="46">
        <f t="shared" si="59"/>
        <v>0</v>
      </c>
      <c r="Q26" s="46">
        <f t="shared" si="63"/>
        <v>0</v>
      </c>
      <c r="R26" s="46">
        <f t="shared" si="66"/>
        <v>0</v>
      </c>
      <c r="S26" s="46">
        <f t="shared" si="70"/>
        <v>0</v>
      </c>
      <c r="T26" s="46">
        <f t="shared" si="74"/>
        <v>0</v>
      </c>
      <c r="U26" s="46">
        <f t="shared" si="78"/>
        <v>0</v>
      </c>
      <c r="V26" s="46">
        <f t="shared" si="82"/>
        <v>0</v>
      </c>
      <c r="W26" s="46">
        <f t="shared" si="86"/>
        <v>0</v>
      </c>
      <c r="X26" s="46">
        <f t="shared" si="90"/>
        <v>0</v>
      </c>
      <c r="Y26" s="46">
        <f t="shared" si="94"/>
        <v>0</v>
      </c>
      <c r="Z26" s="46">
        <f t="shared" si="97"/>
        <v>0</v>
      </c>
      <c r="AA26" s="46">
        <f aca="true" t="shared" si="101" ref="AA26:AA57">IF($FH$2&gt;24,D3,0)</f>
        <v>0</v>
      </c>
      <c r="BC26" s="46">
        <f t="shared" si="6"/>
        <v>24</v>
      </c>
      <c r="BD26" s="6" t="e">
        <f>#REF!*BC26</f>
        <v>#REF!</v>
      </c>
      <c r="BE26" s="46">
        <f t="shared" si="18"/>
        <v>276</v>
      </c>
      <c r="BF26" s="46">
        <f t="shared" si="22"/>
        <v>0</v>
      </c>
      <c r="BG26" s="46">
        <f t="shared" si="23"/>
        <v>0</v>
      </c>
      <c r="BH26" s="46">
        <f t="shared" si="28"/>
        <v>0</v>
      </c>
      <c r="BI26" s="46">
        <f t="shared" si="32"/>
        <v>0</v>
      </c>
      <c r="BJ26" s="46">
        <f t="shared" si="36"/>
        <v>0</v>
      </c>
      <c r="BK26" s="46">
        <f t="shared" si="40"/>
        <v>0</v>
      </c>
      <c r="BL26" s="46">
        <f t="shared" si="44"/>
        <v>0</v>
      </c>
      <c r="BM26" s="46">
        <f t="shared" si="49"/>
        <v>0</v>
      </c>
      <c r="BN26" s="46">
        <f t="shared" si="52"/>
        <v>0</v>
      </c>
      <c r="BO26" s="46">
        <f t="shared" si="56"/>
        <v>0</v>
      </c>
      <c r="BP26" s="46">
        <f t="shared" si="60"/>
        <v>0</v>
      </c>
      <c r="BQ26" s="46">
        <f t="shared" si="64"/>
        <v>0</v>
      </c>
      <c r="BR26" s="46">
        <f t="shared" si="67"/>
        <v>0</v>
      </c>
      <c r="BS26" s="46">
        <f t="shared" si="71"/>
        <v>0</v>
      </c>
      <c r="BT26" s="46">
        <f t="shared" si="75"/>
        <v>0</v>
      </c>
      <c r="BU26" s="46">
        <f t="shared" si="79"/>
        <v>0</v>
      </c>
      <c r="BV26" s="46">
        <f t="shared" si="83"/>
        <v>0</v>
      </c>
      <c r="BW26" s="46">
        <f t="shared" si="87"/>
        <v>0</v>
      </c>
      <c r="BX26" s="46">
        <f t="shared" si="91"/>
        <v>0</v>
      </c>
      <c r="BY26" s="46">
        <f t="shared" si="95"/>
        <v>0</v>
      </c>
      <c r="BZ26" s="46">
        <f t="shared" si="98"/>
        <v>0</v>
      </c>
      <c r="CA26" s="46">
        <f aca="true" t="shared" si="102" ref="CA26:CA57">IF($FH$2&gt;23,BQ16,0)</f>
        <v>0</v>
      </c>
      <c r="DD26" s="46">
        <f t="shared" si="7"/>
        <v>276</v>
      </c>
      <c r="DE26" s="47" t="e">
        <f>#REF!*DD26</f>
        <v>#REF!</v>
      </c>
      <c r="DF26" s="46">
        <f t="shared" si="45"/>
        <v>2024</v>
      </c>
      <c r="DG26" s="46">
        <f t="shared" si="24"/>
        <v>0</v>
      </c>
      <c r="DH26" s="46">
        <f t="shared" si="29"/>
        <v>0</v>
      </c>
      <c r="DI26" s="46">
        <f t="shared" si="33"/>
        <v>0</v>
      </c>
      <c r="DJ26" s="46">
        <f t="shared" si="37"/>
        <v>0</v>
      </c>
      <c r="DK26" s="46">
        <f t="shared" si="41"/>
        <v>0</v>
      </c>
      <c r="DL26" s="46">
        <f t="shared" si="46"/>
        <v>0</v>
      </c>
      <c r="DM26" s="46">
        <f t="shared" si="50"/>
        <v>0</v>
      </c>
      <c r="DN26" s="46">
        <f t="shared" si="53"/>
        <v>0</v>
      </c>
      <c r="DO26" s="46">
        <f t="shared" si="57"/>
        <v>0</v>
      </c>
      <c r="DP26" s="46">
        <f t="shared" si="61"/>
        <v>0</v>
      </c>
      <c r="DQ26" s="46">
        <f t="shared" si="68"/>
        <v>0</v>
      </c>
      <c r="DR26" s="46">
        <f t="shared" si="72"/>
        <v>0</v>
      </c>
      <c r="DS26" s="46">
        <f t="shared" si="76"/>
        <v>0</v>
      </c>
      <c r="DT26" s="46">
        <f t="shared" si="80"/>
        <v>0</v>
      </c>
      <c r="DU26" s="46">
        <f t="shared" si="84"/>
        <v>0</v>
      </c>
      <c r="DV26" s="46">
        <f t="shared" si="88"/>
        <v>0</v>
      </c>
      <c r="DW26" s="46">
        <f t="shared" si="92"/>
        <v>0</v>
      </c>
      <c r="DX26" s="46">
        <f t="shared" si="96"/>
        <v>0</v>
      </c>
      <c r="DY26" s="46">
        <f t="shared" si="99"/>
        <v>0</v>
      </c>
      <c r="DZ26" s="46">
        <f aca="true" t="shared" si="103" ref="DZ26:DZ73">IF($FH$2&gt;21,DP16,0)</f>
        <v>0</v>
      </c>
      <c r="EA26" s="46">
        <f>IF($FH$2&gt;3,$DF$4,0)</f>
        <v>0</v>
      </c>
      <c r="FE26" s="46">
        <f t="shared" si="8"/>
        <v>2024</v>
      </c>
      <c r="FF26" s="47" t="e">
        <f>#REF!*FE26</f>
        <v>#REF!</v>
      </c>
      <c r="FG26" s="3" t="s">
        <v>174</v>
      </c>
      <c r="FH26" s="12">
        <f>IF($FH$2&gt;1,SUM(FU2:FU13)+FH14,0)</f>
        <v>6721</v>
      </c>
      <c r="FI26" s="2"/>
      <c r="FJ26" s="2"/>
      <c r="FK26" s="2"/>
      <c r="FL26" s="2"/>
      <c r="FM26" s="27"/>
      <c r="FN26" s="15">
        <v>25</v>
      </c>
      <c r="FO26" s="23">
        <f t="shared" si="9"/>
        <v>24</v>
      </c>
      <c r="FP26" s="25">
        <f t="shared" si="0"/>
        <v>48</v>
      </c>
      <c r="FQ26" s="14">
        <f t="shared" si="13"/>
        <v>480</v>
      </c>
      <c r="FR26" s="35">
        <f t="shared" si="10"/>
        <v>276</v>
      </c>
      <c r="FS26" s="26">
        <f t="shared" si="19"/>
        <v>552</v>
      </c>
      <c r="FT26" s="14">
        <f t="shared" si="14"/>
        <v>5520</v>
      </c>
      <c r="FU26" s="44">
        <f t="shared" si="15"/>
        <v>6000</v>
      </c>
      <c r="FV26" s="78">
        <f>IF($GK$8="client",((FP26+FS26)*$GK$7),((FO26+FR26)*$GK$7))</f>
        <v>1050</v>
      </c>
      <c r="FW26" s="8">
        <f t="shared" si="93"/>
        <v>5267.5</v>
      </c>
      <c r="FX26" s="8">
        <f t="shared" si="89"/>
        <v>6076</v>
      </c>
      <c r="FY26" s="8">
        <f t="shared" si="85"/>
        <v>6811</v>
      </c>
      <c r="FZ26" s="8">
        <f t="shared" si="81"/>
        <v>7476</v>
      </c>
      <c r="GA26" s="8">
        <f t="shared" si="77"/>
        <v>8074.5</v>
      </c>
      <c r="GB26" s="8">
        <f t="shared" si="73"/>
        <v>8610</v>
      </c>
      <c r="GC26" s="8">
        <f t="shared" si="69"/>
        <v>9086</v>
      </c>
      <c r="GD26" s="10">
        <f t="shared" si="65"/>
        <v>9506</v>
      </c>
      <c r="GE26" s="8">
        <f>FR29*$GK$7</f>
        <v>1228.5</v>
      </c>
      <c r="GF26" s="8">
        <f aca="true" t="shared" si="104" ref="GF26:GF36">GF25+(FR29*$GK$7)</f>
        <v>2366</v>
      </c>
      <c r="GG26" s="8">
        <f t="shared" si="100"/>
        <v>3416</v>
      </c>
      <c r="GH26" s="9" t="e">
        <f>((FO29+FR29+1)*#REF!)/1000</f>
        <v>#REF!</v>
      </c>
    </row>
    <row r="27" spans="1:190" ht="88.5" thickBot="1">
      <c r="A27" s="46">
        <v>26</v>
      </c>
      <c r="B27" s="46">
        <v>1</v>
      </c>
      <c r="C27" s="47" t="e">
        <f>#REF!</f>
        <v>#REF!</v>
      </c>
      <c r="D27" s="46">
        <v>25</v>
      </c>
      <c r="E27" s="46">
        <f t="shared" si="12"/>
        <v>0</v>
      </c>
      <c r="F27" s="46">
        <f t="shared" si="17"/>
        <v>0</v>
      </c>
      <c r="G27" s="46">
        <f t="shared" si="21"/>
        <v>0</v>
      </c>
      <c r="H27" s="46">
        <f t="shared" si="27"/>
        <v>0</v>
      </c>
      <c r="I27" s="46">
        <f t="shared" si="31"/>
        <v>0</v>
      </c>
      <c r="J27" s="46">
        <f t="shared" si="35"/>
        <v>0</v>
      </c>
      <c r="K27" s="46">
        <f t="shared" si="39"/>
        <v>0</v>
      </c>
      <c r="L27" s="46">
        <f t="shared" si="43"/>
        <v>0</v>
      </c>
      <c r="M27" s="46">
        <f t="shared" si="48"/>
        <v>0</v>
      </c>
      <c r="N27" s="46">
        <f t="shared" si="51"/>
        <v>0</v>
      </c>
      <c r="O27" s="46">
        <f t="shared" si="55"/>
        <v>0</v>
      </c>
      <c r="P27" s="46">
        <f t="shared" si="59"/>
        <v>0</v>
      </c>
      <c r="Q27" s="46">
        <f t="shared" si="63"/>
        <v>0</v>
      </c>
      <c r="R27" s="46">
        <f t="shared" si="66"/>
        <v>0</v>
      </c>
      <c r="S27" s="46">
        <f t="shared" si="70"/>
        <v>0</v>
      </c>
      <c r="T27" s="46">
        <f t="shared" si="74"/>
        <v>0</v>
      </c>
      <c r="U27" s="46">
        <f t="shared" si="78"/>
        <v>0</v>
      </c>
      <c r="V27" s="46">
        <f t="shared" si="82"/>
        <v>0</v>
      </c>
      <c r="W27" s="46">
        <f t="shared" si="86"/>
        <v>0</v>
      </c>
      <c r="X27" s="46">
        <f t="shared" si="90"/>
        <v>0</v>
      </c>
      <c r="Y27" s="46">
        <f t="shared" si="94"/>
        <v>0</v>
      </c>
      <c r="Z27" s="46">
        <f t="shared" si="97"/>
        <v>0</v>
      </c>
      <c r="AA27" s="46">
        <f t="shared" si="101"/>
        <v>0</v>
      </c>
      <c r="AB27" s="46">
        <f aca="true" t="shared" si="105" ref="AB27:AB58">IF($FH$2&gt;25,D3,0)</f>
        <v>0</v>
      </c>
      <c r="BC27" s="46">
        <f t="shared" si="6"/>
        <v>25</v>
      </c>
      <c r="BD27" s="6" t="e">
        <f>#REF!*BC27</f>
        <v>#REF!</v>
      </c>
      <c r="BE27" s="46">
        <f t="shared" si="18"/>
        <v>300</v>
      </c>
      <c r="BF27" s="46">
        <f t="shared" si="22"/>
        <v>0</v>
      </c>
      <c r="BG27" s="46">
        <f t="shared" si="23"/>
        <v>0</v>
      </c>
      <c r="BH27" s="46">
        <f t="shared" si="28"/>
        <v>0</v>
      </c>
      <c r="BI27" s="46">
        <f t="shared" si="32"/>
        <v>0</v>
      </c>
      <c r="BJ27" s="46">
        <f t="shared" si="36"/>
        <v>0</v>
      </c>
      <c r="BK27" s="46">
        <f t="shared" si="40"/>
        <v>0</v>
      </c>
      <c r="BL27" s="46">
        <f t="shared" si="44"/>
        <v>0</v>
      </c>
      <c r="BM27" s="46">
        <f t="shared" si="49"/>
        <v>0</v>
      </c>
      <c r="BN27" s="46">
        <f t="shared" si="52"/>
        <v>0</v>
      </c>
      <c r="BO27" s="46">
        <f t="shared" si="56"/>
        <v>0</v>
      </c>
      <c r="BP27" s="46">
        <f t="shared" si="60"/>
        <v>0</v>
      </c>
      <c r="BQ27" s="46">
        <f t="shared" si="64"/>
        <v>0</v>
      </c>
      <c r="BR27" s="46">
        <f t="shared" si="67"/>
        <v>0</v>
      </c>
      <c r="BS27" s="46">
        <f t="shared" si="71"/>
        <v>0</v>
      </c>
      <c r="BT27" s="46">
        <f t="shared" si="75"/>
        <v>0</v>
      </c>
      <c r="BU27" s="46">
        <f t="shared" si="79"/>
        <v>0</v>
      </c>
      <c r="BV27" s="46">
        <f t="shared" si="83"/>
        <v>0</v>
      </c>
      <c r="BW27" s="46">
        <f t="shared" si="87"/>
        <v>0</v>
      </c>
      <c r="BX27" s="46">
        <f t="shared" si="91"/>
        <v>0</v>
      </c>
      <c r="BY27" s="46">
        <f t="shared" si="95"/>
        <v>0</v>
      </c>
      <c r="BZ27" s="46">
        <f t="shared" si="98"/>
        <v>0</v>
      </c>
      <c r="CA27" s="46">
        <f t="shared" si="102"/>
        <v>0</v>
      </c>
      <c r="CB27" s="46">
        <f aca="true" t="shared" si="106" ref="CB27:CB58">IF($FH$2&gt;24,BR17,0)</f>
        <v>0</v>
      </c>
      <c r="DD27" s="46">
        <f t="shared" si="7"/>
        <v>300</v>
      </c>
      <c r="DE27" s="47" t="e">
        <f>#REF!*DD27</f>
        <v>#REF!</v>
      </c>
      <c r="DF27" s="46">
        <f t="shared" si="45"/>
        <v>2300</v>
      </c>
      <c r="DG27" s="46">
        <f t="shared" si="24"/>
        <v>0</v>
      </c>
      <c r="DH27" s="46">
        <f t="shared" si="29"/>
        <v>0</v>
      </c>
      <c r="DI27" s="46">
        <f t="shared" si="33"/>
        <v>0</v>
      </c>
      <c r="DJ27" s="46">
        <f t="shared" si="37"/>
        <v>0</v>
      </c>
      <c r="DK27" s="46">
        <f t="shared" si="41"/>
        <v>0</v>
      </c>
      <c r="DL27" s="46">
        <f t="shared" si="46"/>
        <v>0</v>
      </c>
      <c r="DM27" s="46">
        <f t="shared" si="50"/>
        <v>0</v>
      </c>
      <c r="DN27" s="46">
        <f t="shared" si="53"/>
        <v>0</v>
      </c>
      <c r="DO27" s="46">
        <f t="shared" si="57"/>
        <v>0</v>
      </c>
      <c r="DP27" s="46">
        <f t="shared" si="61"/>
        <v>0</v>
      </c>
      <c r="DQ27" s="46">
        <f t="shared" si="68"/>
        <v>0</v>
      </c>
      <c r="DR27" s="46">
        <f t="shared" si="72"/>
        <v>0</v>
      </c>
      <c r="DS27" s="46">
        <f t="shared" si="76"/>
        <v>0</v>
      </c>
      <c r="DT27" s="46">
        <f t="shared" si="80"/>
        <v>0</v>
      </c>
      <c r="DU27" s="46">
        <f t="shared" si="84"/>
        <v>0</v>
      </c>
      <c r="DV27" s="46">
        <f t="shared" si="88"/>
        <v>0</v>
      </c>
      <c r="DW27" s="46">
        <f t="shared" si="92"/>
        <v>0</v>
      </c>
      <c r="DX27" s="46">
        <f t="shared" si="96"/>
        <v>0</v>
      </c>
      <c r="DY27" s="46">
        <f t="shared" si="99"/>
        <v>0</v>
      </c>
      <c r="DZ27" s="46">
        <f t="shared" si="103"/>
        <v>0</v>
      </c>
      <c r="EA27" s="46">
        <f aca="true" t="shared" si="107" ref="EA27:EA73">IF($FH$2&gt;22,DQ17,0)</f>
        <v>0</v>
      </c>
      <c r="EB27" s="46">
        <f>IF($FH$2&gt;3,$DF$4,0)</f>
        <v>0</v>
      </c>
      <c r="FE27" s="46">
        <f t="shared" si="8"/>
        <v>2300</v>
      </c>
      <c r="FF27" s="47" t="e">
        <f>#REF!*FE27</f>
        <v>#REF!</v>
      </c>
      <c r="FG27" s="3" t="s">
        <v>175</v>
      </c>
      <c r="FH27" s="12">
        <f>IF(FH2&gt;1,SUM(FU14:FU25)+FH15,0)</f>
        <v>47329</v>
      </c>
      <c r="FI27" s="2"/>
      <c r="FJ27" s="2"/>
      <c r="FK27" s="2"/>
      <c r="FL27" s="2"/>
      <c r="FN27" s="15">
        <v>26</v>
      </c>
      <c r="FO27" s="23">
        <f t="shared" si="9"/>
        <v>25</v>
      </c>
      <c r="FP27" s="25">
        <f t="shared" si="0"/>
        <v>50</v>
      </c>
      <c r="FQ27" s="14">
        <f t="shared" si="13"/>
        <v>500</v>
      </c>
      <c r="FR27" s="35">
        <f t="shared" si="10"/>
        <v>300</v>
      </c>
      <c r="FS27" s="26">
        <f t="shared" si="19"/>
        <v>600</v>
      </c>
      <c r="FT27" s="14">
        <f t="shared" si="14"/>
        <v>6000</v>
      </c>
      <c r="FU27" s="44">
        <f t="shared" si="15"/>
        <v>6500</v>
      </c>
      <c r="FV27" s="78">
        <f t="shared" si="25"/>
        <v>2187.5</v>
      </c>
      <c r="FW27" s="8">
        <f t="shared" si="93"/>
        <v>6590.5</v>
      </c>
      <c r="FX27" s="8">
        <f t="shared" si="89"/>
        <v>7399</v>
      </c>
      <c r="FY27" s="8">
        <f t="shared" si="85"/>
        <v>8134</v>
      </c>
      <c r="FZ27" s="8">
        <f t="shared" si="81"/>
        <v>8799</v>
      </c>
      <c r="GA27" s="8">
        <f t="shared" si="77"/>
        <v>9397.5</v>
      </c>
      <c r="GB27" s="8">
        <f t="shared" si="73"/>
        <v>9933</v>
      </c>
      <c r="GC27" s="10">
        <f t="shared" si="69"/>
        <v>10409</v>
      </c>
      <c r="GD27" s="8">
        <f>FR30*$GK$7</f>
        <v>1323</v>
      </c>
      <c r="GE27" s="8">
        <f aca="true" t="shared" si="108" ref="GE27:GE37">GE26+(FR30*$GK$7)</f>
        <v>2551.5</v>
      </c>
      <c r="GF27" s="8">
        <f t="shared" si="104"/>
        <v>3689</v>
      </c>
      <c r="GG27" s="8">
        <f t="shared" si="100"/>
        <v>4739</v>
      </c>
      <c r="GH27" s="9" t="e">
        <f>((FO30+FR30+1)*#REF!)/1000</f>
        <v>#REF!</v>
      </c>
    </row>
    <row r="28" spans="1:190" ht="88.5" thickBot="1">
      <c r="A28" s="46">
        <v>27</v>
      </c>
      <c r="B28" s="46">
        <v>1</v>
      </c>
      <c r="C28" s="47" t="e">
        <f>#REF!</f>
        <v>#REF!</v>
      </c>
      <c r="D28" s="46">
        <v>26</v>
      </c>
      <c r="E28" s="46">
        <f t="shared" si="12"/>
        <v>0</v>
      </c>
      <c r="F28" s="46">
        <f t="shared" si="17"/>
        <v>0</v>
      </c>
      <c r="G28" s="46">
        <f t="shared" si="21"/>
        <v>0</v>
      </c>
      <c r="H28" s="46">
        <f t="shared" si="27"/>
        <v>0</v>
      </c>
      <c r="I28" s="46">
        <f t="shared" si="31"/>
        <v>0</v>
      </c>
      <c r="J28" s="46">
        <f t="shared" si="35"/>
        <v>0</v>
      </c>
      <c r="K28" s="46">
        <f t="shared" si="39"/>
        <v>0</v>
      </c>
      <c r="L28" s="46">
        <f t="shared" si="43"/>
        <v>0</v>
      </c>
      <c r="M28" s="46">
        <f t="shared" si="48"/>
        <v>0</v>
      </c>
      <c r="N28" s="46">
        <f t="shared" si="51"/>
        <v>0</v>
      </c>
      <c r="O28" s="46">
        <f t="shared" si="55"/>
        <v>0</v>
      </c>
      <c r="P28" s="46">
        <f t="shared" si="59"/>
        <v>0</v>
      </c>
      <c r="Q28" s="46">
        <f t="shared" si="63"/>
        <v>0</v>
      </c>
      <c r="R28" s="46">
        <f t="shared" si="66"/>
        <v>0</v>
      </c>
      <c r="S28" s="46">
        <f t="shared" si="70"/>
        <v>0</v>
      </c>
      <c r="T28" s="46">
        <f t="shared" si="74"/>
        <v>0</v>
      </c>
      <c r="U28" s="46">
        <f t="shared" si="78"/>
        <v>0</v>
      </c>
      <c r="V28" s="46">
        <f t="shared" si="82"/>
        <v>0</v>
      </c>
      <c r="W28" s="46">
        <f t="shared" si="86"/>
        <v>0</v>
      </c>
      <c r="X28" s="46">
        <f t="shared" si="90"/>
        <v>0</v>
      </c>
      <c r="Y28" s="46">
        <f t="shared" si="94"/>
        <v>0</v>
      </c>
      <c r="Z28" s="46">
        <f t="shared" si="97"/>
        <v>0</v>
      </c>
      <c r="AA28" s="46">
        <f t="shared" si="101"/>
        <v>0</v>
      </c>
      <c r="AB28" s="46">
        <f t="shared" si="105"/>
        <v>0</v>
      </c>
      <c r="AC28" s="46">
        <f aca="true" t="shared" si="109" ref="AC28:AC59">IF($FH$2&gt;26,D3,0)</f>
        <v>0</v>
      </c>
      <c r="BC28" s="46">
        <f t="shared" si="6"/>
        <v>26</v>
      </c>
      <c r="BD28" s="6" t="e">
        <f>#REF!*BC28</f>
        <v>#REF!</v>
      </c>
      <c r="BE28" s="46">
        <f t="shared" si="18"/>
        <v>325</v>
      </c>
      <c r="BF28" s="46">
        <f t="shared" si="22"/>
        <v>0</v>
      </c>
      <c r="BG28" s="46">
        <f t="shared" si="23"/>
        <v>0</v>
      </c>
      <c r="BH28" s="46">
        <f t="shared" si="28"/>
        <v>0</v>
      </c>
      <c r="BI28" s="46">
        <f t="shared" si="32"/>
        <v>0</v>
      </c>
      <c r="BJ28" s="46">
        <f t="shared" si="36"/>
        <v>0</v>
      </c>
      <c r="BK28" s="46">
        <f t="shared" si="40"/>
        <v>0</v>
      </c>
      <c r="BL28" s="46">
        <f t="shared" si="44"/>
        <v>0</v>
      </c>
      <c r="BM28" s="46">
        <f t="shared" si="49"/>
        <v>0</v>
      </c>
      <c r="BN28" s="46">
        <f t="shared" si="52"/>
        <v>0</v>
      </c>
      <c r="BO28" s="46">
        <f t="shared" si="56"/>
        <v>0</v>
      </c>
      <c r="BP28" s="46">
        <f t="shared" si="60"/>
        <v>0</v>
      </c>
      <c r="BQ28" s="46">
        <f t="shared" si="64"/>
        <v>0</v>
      </c>
      <c r="BR28" s="46">
        <f t="shared" si="67"/>
        <v>0</v>
      </c>
      <c r="BS28" s="46">
        <f t="shared" si="71"/>
        <v>0</v>
      </c>
      <c r="BT28" s="46">
        <f t="shared" si="75"/>
        <v>0</v>
      </c>
      <c r="BU28" s="46">
        <f t="shared" si="79"/>
        <v>0</v>
      </c>
      <c r="BV28" s="46">
        <f t="shared" si="83"/>
        <v>0</v>
      </c>
      <c r="BW28" s="46">
        <f t="shared" si="87"/>
        <v>0</v>
      </c>
      <c r="BX28" s="46">
        <f t="shared" si="91"/>
        <v>0</v>
      </c>
      <c r="BY28" s="46">
        <f t="shared" si="95"/>
        <v>0</v>
      </c>
      <c r="BZ28" s="46">
        <f t="shared" si="98"/>
        <v>0</v>
      </c>
      <c r="CA28" s="46">
        <f t="shared" si="102"/>
        <v>0</v>
      </c>
      <c r="CB28" s="46">
        <f t="shared" si="106"/>
        <v>0</v>
      </c>
      <c r="CC28" s="46">
        <f aca="true" t="shared" si="110" ref="CC28:CC59">IF($FH$2&gt;25,BS18,0)</f>
        <v>0</v>
      </c>
      <c r="DD28" s="46">
        <f t="shared" si="7"/>
        <v>325</v>
      </c>
      <c r="DE28" s="47" t="e">
        <f>#REF!*DD28</f>
        <v>#REF!</v>
      </c>
      <c r="DF28" s="46">
        <f t="shared" si="45"/>
        <v>2600</v>
      </c>
      <c r="DG28" s="46">
        <f t="shared" si="24"/>
        <v>0</v>
      </c>
      <c r="DH28" s="46">
        <f t="shared" si="29"/>
        <v>0</v>
      </c>
      <c r="DI28" s="46">
        <f t="shared" si="33"/>
        <v>0</v>
      </c>
      <c r="DJ28" s="46">
        <f t="shared" si="37"/>
        <v>0</v>
      </c>
      <c r="DK28" s="46">
        <f t="shared" si="41"/>
        <v>0</v>
      </c>
      <c r="DL28" s="46">
        <f t="shared" si="46"/>
        <v>0</v>
      </c>
      <c r="DM28" s="46">
        <f t="shared" si="50"/>
        <v>0</v>
      </c>
      <c r="DN28" s="46">
        <f t="shared" si="53"/>
        <v>0</v>
      </c>
      <c r="DO28" s="46">
        <f t="shared" si="57"/>
        <v>0</v>
      </c>
      <c r="DP28" s="46">
        <f t="shared" si="61"/>
        <v>0</v>
      </c>
      <c r="DQ28" s="46">
        <f t="shared" si="68"/>
        <v>0</v>
      </c>
      <c r="DR28" s="46">
        <f t="shared" si="72"/>
        <v>0</v>
      </c>
      <c r="DS28" s="46">
        <f t="shared" si="76"/>
        <v>0</v>
      </c>
      <c r="DT28" s="46">
        <f t="shared" si="80"/>
        <v>0</v>
      </c>
      <c r="DU28" s="46">
        <f t="shared" si="84"/>
        <v>0</v>
      </c>
      <c r="DV28" s="46">
        <f t="shared" si="88"/>
        <v>0</v>
      </c>
      <c r="DW28" s="46">
        <f t="shared" si="92"/>
        <v>0</v>
      </c>
      <c r="DX28" s="46">
        <f t="shared" si="96"/>
        <v>0</v>
      </c>
      <c r="DY28" s="46">
        <f t="shared" si="99"/>
        <v>0</v>
      </c>
      <c r="DZ28" s="46">
        <f t="shared" si="103"/>
        <v>0</v>
      </c>
      <c r="EA28" s="46">
        <f t="shared" si="107"/>
        <v>0</v>
      </c>
      <c r="EB28" s="46">
        <f aca="true" t="shared" si="111" ref="EB28:EB73">IF($FH$2&gt;23,DR18,0)</f>
        <v>0</v>
      </c>
      <c r="EC28" s="46">
        <f>IF($FH$2&gt;3,$DF$4,0)</f>
        <v>0</v>
      </c>
      <c r="FE28" s="46">
        <f t="shared" si="8"/>
        <v>2600</v>
      </c>
      <c r="FF28" s="47" t="e">
        <f>#REF!*FE28</f>
        <v>#REF!</v>
      </c>
      <c r="FG28" s="3" t="s">
        <v>176</v>
      </c>
      <c r="FH28" s="12">
        <f>IF(FH2&gt;1,SUM(FU26:FU37)+FH16,0)</f>
        <v>128545</v>
      </c>
      <c r="FI28" s="2"/>
      <c r="FJ28" s="2"/>
      <c r="FK28" s="2"/>
      <c r="FL28" s="2"/>
      <c r="FM28" s="8"/>
      <c r="FN28" s="15">
        <v>27</v>
      </c>
      <c r="FO28" s="23">
        <f t="shared" si="9"/>
        <v>26</v>
      </c>
      <c r="FP28" s="25">
        <f t="shared" si="0"/>
        <v>52</v>
      </c>
      <c r="FQ28" s="14">
        <f t="shared" si="13"/>
        <v>520</v>
      </c>
      <c r="FR28" s="35">
        <f t="shared" si="10"/>
        <v>325</v>
      </c>
      <c r="FS28" s="26">
        <f t="shared" si="19"/>
        <v>650</v>
      </c>
      <c r="FT28" s="14">
        <f t="shared" si="14"/>
        <v>6500</v>
      </c>
      <c r="FU28" s="44">
        <f t="shared" si="15"/>
        <v>7020</v>
      </c>
      <c r="FV28" s="78">
        <f t="shared" si="25"/>
        <v>3416</v>
      </c>
      <c r="FW28" s="8">
        <f t="shared" si="93"/>
        <v>8011.5</v>
      </c>
      <c r="FX28" s="8">
        <f t="shared" si="89"/>
        <v>8820</v>
      </c>
      <c r="FY28" s="8">
        <f t="shared" si="85"/>
        <v>9555</v>
      </c>
      <c r="FZ28" s="8">
        <f t="shared" si="81"/>
        <v>10220</v>
      </c>
      <c r="GA28" s="8">
        <f t="shared" si="77"/>
        <v>10818.5</v>
      </c>
      <c r="GB28" s="10">
        <f t="shared" si="73"/>
        <v>11354</v>
      </c>
      <c r="GC28" s="8">
        <f>FR31*$GK$7</f>
        <v>1421</v>
      </c>
      <c r="GD28" s="8">
        <f aca="true" t="shared" si="112" ref="GD28:GD38">GD27+(FR31*$GK$7)</f>
        <v>2744</v>
      </c>
      <c r="GE28" s="8">
        <f t="shared" si="108"/>
        <v>3972.5</v>
      </c>
      <c r="GF28" s="8">
        <f t="shared" si="104"/>
        <v>5110</v>
      </c>
      <c r="GG28" s="8">
        <f t="shared" si="100"/>
        <v>6160</v>
      </c>
      <c r="GH28" s="9" t="e">
        <f>((FO31+FR31+1)*#REF!)/1000</f>
        <v>#REF!</v>
      </c>
    </row>
    <row r="29" spans="1:190" ht="88.5" thickBot="1">
      <c r="A29" s="46">
        <v>28</v>
      </c>
      <c r="B29" s="46">
        <v>1</v>
      </c>
      <c r="C29" s="47" t="e">
        <f>#REF!</f>
        <v>#REF!</v>
      </c>
      <c r="D29" s="46">
        <v>27</v>
      </c>
      <c r="E29" s="46">
        <f t="shared" si="12"/>
        <v>0</v>
      </c>
      <c r="F29" s="46">
        <f t="shared" si="17"/>
        <v>0</v>
      </c>
      <c r="G29" s="46">
        <f t="shared" si="21"/>
        <v>0</v>
      </c>
      <c r="H29" s="46">
        <f t="shared" si="27"/>
        <v>0</v>
      </c>
      <c r="I29" s="46">
        <f t="shared" si="31"/>
        <v>0</v>
      </c>
      <c r="J29" s="46">
        <f t="shared" si="35"/>
        <v>0</v>
      </c>
      <c r="K29" s="46">
        <f t="shared" si="39"/>
        <v>0</v>
      </c>
      <c r="L29" s="46">
        <f t="shared" si="43"/>
        <v>0</v>
      </c>
      <c r="M29" s="46">
        <f t="shared" si="48"/>
        <v>0</v>
      </c>
      <c r="N29" s="46">
        <f t="shared" si="51"/>
        <v>0</v>
      </c>
      <c r="O29" s="46">
        <f t="shared" si="55"/>
        <v>0</v>
      </c>
      <c r="P29" s="46">
        <f t="shared" si="59"/>
        <v>0</v>
      </c>
      <c r="Q29" s="46">
        <f t="shared" si="63"/>
        <v>0</v>
      </c>
      <c r="R29" s="46">
        <f t="shared" si="66"/>
        <v>0</v>
      </c>
      <c r="S29" s="46">
        <f t="shared" si="70"/>
        <v>0</v>
      </c>
      <c r="T29" s="46">
        <f t="shared" si="74"/>
        <v>0</v>
      </c>
      <c r="U29" s="46">
        <f t="shared" si="78"/>
        <v>0</v>
      </c>
      <c r="V29" s="46">
        <f t="shared" si="82"/>
        <v>0</v>
      </c>
      <c r="W29" s="46">
        <f t="shared" si="86"/>
        <v>0</v>
      </c>
      <c r="X29" s="46">
        <f t="shared" si="90"/>
        <v>0</v>
      </c>
      <c r="Y29" s="46">
        <f t="shared" si="94"/>
        <v>0</v>
      </c>
      <c r="Z29" s="46">
        <f t="shared" si="97"/>
        <v>0</v>
      </c>
      <c r="AA29" s="46">
        <f t="shared" si="101"/>
        <v>0</v>
      </c>
      <c r="AB29" s="46">
        <f t="shared" si="105"/>
        <v>0</v>
      </c>
      <c r="AC29" s="46">
        <f t="shared" si="109"/>
        <v>0</v>
      </c>
      <c r="AD29" s="46">
        <f aca="true" t="shared" si="113" ref="AD29:AD60">IF($FH$2&gt;27,D3,0)</f>
        <v>0</v>
      </c>
      <c r="BC29" s="46">
        <f t="shared" si="6"/>
        <v>27</v>
      </c>
      <c r="BD29" s="6" t="e">
        <f>#REF!*BC29</f>
        <v>#REF!</v>
      </c>
      <c r="BE29" s="46">
        <f t="shared" si="18"/>
        <v>351</v>
      </c>
      <c r="BF29" s="46">
        <f t="shared" si="22"/>
        <v>0</v>
      </c>
      <c r="BG29" s="46">
        <f t="shared" si="23"/>
        <v>0</v>
      </c>
      <c r="BH29" s="46">
        <f t="shared" si="28"/>
        <v>0</v>
      </c>
      <c r="BI29" s="46">
        <f t="shared" si="32"/>
        <v>0</v>
      </c>
      <c r="BJ29" s="46">
        <f t="shared" si="36"/>
        <v>0</v>
      </c>
      <c r="BK29" s="46">
        <f t="shared" si="40"/>
        <v>0</v>
      </c>
      <c r="BL29" s="46">
        <f t="shared" si="44"/>
        <v>0</v>
      </c>
      <c r="BM29" s="46">
        <f t="shared" si="49"/>
        <v>0</v>
      </c>
      <c r="BN29" s="46">
        <f t="shared" si="52"/>
        <v>0</v>
      </c>
      <c r="BO29" s="46">
        <f t="shared" si="56"/>
        <v>0</v>
      </c>
      <c r="BP29" s="46">
        <f t="shared" si="60"/>
        <v>0</v>
      </c>
      <c r="BQ29" s="46">
        <f t="shared" si="64"/>
        <v>0</v>
      </c>
      <c r="BR29" s="46">
        <f t="shared" si="67"/>
        <v>0</v>
      </c>
      <c r="BS29" s="46">
        <f t="shared" si="71"/>
        <v>0</v>
      </c>
      <c r="BT29" s="46">
        <f t="shared" si="75"/>
        <v>0</v>
      </c>
      <c r="BU29" s="46">
        <f t="shared" si="79"/>
        <v>0</v>
      </c>
      <c r="BV29" s="46">
        <f t="shared" si="83"/>
        <v>0</v>
      </c>
      <c r="BW29" s="46">
        <f t="shared" si="87"/>
        <v>0</v>
      </c>
      <c r="BX29" s="46">
        <f t="shared" si="91"/>
        <v>0</v>
      </c>
      <c r="BY29" s="46">
        <f t="shared" si="95"/>
        <v>0</v>
      </c>
      <c r="BZ29" s="46">
        <f t="shared" si="98"/>
        <v>0</v>
      </c>
      <c r="CA29" s="46">
        <f t="shared" si="102"/>
        <v>0</v>
      </c>
      <c r="CB29" s="46">
        <f t="shared" si="106"/>
        <v>0</v>
      </c>
      <c r="CC29" s="46">
        <f t="shared" si="110"/>
        <v>0</v>
      </c>
      <c r="CD29" s="46">
        <f aca="true" t="shared" si="114" ref="CD29:CD60">IF($FH$2&gt;26,BT19,0)</f>
        <v>0</v>
      </c>
      <c r="DD29" s="46">
        <f t="shared" si="7"/>
        <v>351</v>
      </c>
      <c r="DE29" s="47" t="e">
        <f>#REF!*DD29</f>
        <v>#REF!</v>
      </c>
      <c r="DF29" s="46">
        <f t="shared" si="45"/>
        <v>2925</v>
      </c>
      <c r="DG29" s="46">
        <f t="shared" si="24"/>
        <v>0</v>
      </c>
      <c r="DH29" s="46">
        <f t="shared" si="29"/>
        <v>0</v>
      </c>
      <c r="DI29" s="46">
        <f t="shared" si="33"/>
        <v>0</v>
      </c>
      <c r="DJ29" s="46">
        <f t="shared" si="37"/>
        <v>0</v>
      </c>
      <c r="DK29" s="46">
        <f t="shared" si="41"/>
        <v>0</v>
      </c>
      <c r="DL29" s="46">
        <f t="shared" si="46"/>
        <v>0</v>
      </c>
      <c r="DM29" s="46">
        <f t="shared" si="50"/>
        <v>0</v>
      </c>
      <c r="DN29" s="46">
        <f t="shared" si="53"/>
        <v>0</v>
      </c>
      <c r="DO29" s="46">
        <f t="shared" si="57"/>
        <v>0</v>
      </c>
      <c r="DP29" s="46">
        <f t="shared" si="61"/>
        <v>0</v>
      </c>
      <c r="DQ29" s="46">
        <f t="shared" si="68"/>
        <v>0</v>
      </c>
      <c r="DR29" s="46">
        <f t="shared" si="72"/>
        <v>0</v>
      </c>
      <c r="DS29" s="46">
        <f t="shared" si="76"/>
        <v>0</v>
      </c>
      <c r="DT29" s="46">
        <f t="shared" si="80"/>
        <v>0</v>
      </c>
      <c r="DU29" s="46">
        <f t="shared" si="84"/>
        <v>0</v>
      </c>
      <c r="DV29" s="46">
        <f t="shared" si="88"/>
        <v>0</v>
      </c>
      <c r="DW29" s="46">
        <f t="shared" si="92"/>
        <v>0</v>
      </c>
      <c r="DX29" s="46">
        <f t="shared" si="96"/>
        <v>0</v>
      </c>
      <c r="DY29" s="46">
        <f t="shared" si="99"/>
        <v>0</v>
      </c>
      <c r="DZ29" s="46">
        <f t="shared" si="103"/>
        <v>0</v>
      </c>
      <c r="EA29" s="46">
        <f t="shared" si="107"/>
        <v>0</v>
      </c>
      <c r="EB29" s="46">
        <f t="shared" si="111"/>
        <v>0</v>
      </c>
      <c r="EC29" s="46">
        <f aca="true" t="shared" si="115" ref="EC29:EC73">IF($FH$2&gt;24,DS19,0)</f>
        <v>0</v>
      </c>
      <c r="ED29" s="46">
        <f>IF($FH$2&gt;3,$DF$4,0)</f>
        <v>0</v>
      </c>
      <c r="FE29" s="46">
        <f t="shared" si="8"/>
        <v>2925</v>
      </c>
      <c r="FF29" s="47" t="e">
        <f>#REF!*FE29</f>
        <v>#REF!</v>
      </c>
      <c r="FG29" s="3" t="s">
        <v>177</v>
      </c>
      <c r="FH29" s="12">
        <f>IF(FH2&gt;1,SUM(FU38:FU49)+FH17,0)</f>
        <v>250369</v>
      </c>
      <c r="FI29" s="27"/>
      <c r="FJ29" s="27"/>
      <c r="FK29" s="27"/>
      <c r="FL29" s="27"/>
      <c r="FM29" s="8"/>
      <c r="FN29" s="15">
        <v>28</v>
      </c>
      <c r="FO29" s="23">
        <f t="shared" si="9"/>
        <v>27</v>
      </c>
      <c r="FP29" s="25">
        <f t="shared" si="0"/>
        <v>54</v>
      </c>
      <c r="FQ29" s="14">
        <f t="shared" si="13"/>
        <v>540</v>
      </c>
      <c r="FR29" s="35">
        <f t="shared" si="10"/>
        <v>351</v>
      </c>
      <c r="FS29" s="26">
        <f t="shared" si="19"/>
        <v>702</v>
      </c>
      <c r="FT29" s="14">
        <f t="shared" si="14"/>
        <v>7020</v>
      </c>
      <c r="FU29" s="44">
        <f t="shared" si="15"/>
        <v>7560</v>
      </c>
      <c r="FV29" s="78">
        <f t="shared" si="25"/>
        <v>4739</v>
      </c>
      <c r="FW29" s="8">
        <f t="shared" si="93"/>
        <v>9534</v>
      </c>
      <c r="FX29" s="8">
        <f t="shared" si="89"/>
        <v>10342.5</v>
      </c>
      <c r="FY29" s="8">
        <f t="shared" si="85"/>
        <v>11077.5</v>
      </c>
      <c r="FZ29" s="8">
        <f t="shared" si="81"/>
        <v>11742.5</v>
      </c>
      <c r="GA29" s="10">
        <f t="shared" si="77"/>
        <v>12341</v>
      </c>
      <c r="GB29" s="8">
        <f>FR32*$GK$7</f>
        <v>1522.5</v>
      </c>
      <c r="GC29" s="8">
        <f aca="true" t="shared" si="116" ref="GC29:GC39">GC28+(FR32*$GK$7)</f>
        <v>2943.5</v>
      </c>
      <c r="GD29" s="8">
        <f t="shared" si="112"/>
        <v>4266.5</v>
      </c>
      <c r="GE29" s="8">
        <f t="shared" si="108"/>
        <v>5495</v>
      </c>
      <c r="GF29" s="8">
        <f t="shared" si="104"/>
        <v>6632.5</v>
      </c>
      <c r="GG29" s="8">
        <f t="shared" si="100"/>
        <v>7682.5</v>
      </c>
      <c r="GH29" s="9" t="e">
        <f>((FO32+FR32+1)*#REF!)/1000</f>
        <v>#REF!</v>
      </c>
    </row>
    <row r="30" spans="1:190" ht="88.5" thickBot="1">
      <c r="A30" s="46">
        <v>29</v>
      </c>
      <c r="B30" s="46">
        <v>1</v>
      </c>
      <c r="C30" s="47" t="e">
        <f>#REF!</f>
        <v>#REF!</v>
      </c>
      <c r="D30" s="46">
        <v>28</v>
      </c>
      <c r="E30" s="46">
        <f t="shared" si="12"/>
        <v>0</v>
      </c>
      <c r="F30" s="46">
        <f t="shared" si="17"/>
        <v>0</v>
      </c>
      <c r="G30" s="46">
        <f t="shared" si="21"/>
        <v>0</v>
      </c>
      <c r="H30" s="46">
        <f t="shared" si="27"/>
        <v>0</v>
      </c>
      <c r="I30" s="46">
        <f t="shared" si="31"/>
        <v>0</v>
      </c>
      <c r="J30" s="46">
        <f t="shared" si="35"/>
        <v>0</v>
      </c>
      <c r="K30" s="46">
        <f t="shared" si="39"/>
        <v>0</v>
      </c>
      <c r="L30" s="46">
        <f t="shared" si="43"/>
        <v>0</v>
      </c>
      <c r="M30" s="46">
        <f t="shared" si="48"/>
        <v>0</v>
      </c>
      <c r="N30" s="46">
        <f t="shared" si="51"/>
        <v>0</v>
      </c>
      <c r="O30" s="46">
        <f t="shared" si="55"/>
        <v>0</v>
      </c>
      <c r="P30" s="46">
        <f t="shared" si="59"/>
        <v>0</v>
      </c>
      <c r="Q30" s="46">
        <f t="shared" si="63"/>
        <v>0</v>
      </c>
      <c r="R30" s="46">
        <f t="shared" si="66"/>
        <v>0</v>
      </c>
      <c r="S30" s="46">
        <f t="shared" si="70"/>
        <v>0</v>
      </c>
      <c r="T30" s="46">
        <f t="shared" si="74"/>
        <v>0</v>
      </c>
      <c r="U30" s="46">
        <f t="shared" si="78"/>
        <v>0</v>
      </c>
      <c r="V30" s="46">
        <f t="shared" si="82"/>
        <v>0</v>
      </c>
      <c r="W30" s="46">
        <f t="shared" si="86"/>
        <v>0</v>
      </c>
      <c r="X30" s="46">
        <f t="shared" si="90"/>
        <v>0</v>
      </c>
      <c r="Y30" s="46">
        <f t="shared" si="94"/>
        <v>0</v>
      </c>
      <c r="Z30" s="46">
        <f t="shared" si="97"/>
        <v>0</v>
      </c>
      <c r="AA30" s="46">
        <f t="shared" si="101"/>
        <v>0</v>
      </c>
      <c r="AB30" s="46">
        <f t="shared" si="105"/>
        <v>0</v>
      </c>
      <c r="AC30" s="46">
        <f t="shared" si="109"/>
        <v>0</v>
      </c>
      <c r="AD30" s="46">
        <f t="shared" si="113"/>
        <v>0</v>
      </c>
      <c r="AE30" s="46">
        <f aca="true" t="shared" si="117" ref="AE30:AE61">IF($FH$2&gt;28,D3,0)</f>
        <v>0</v>
      </c>
      <c r="BC30" s="46">
        <f t="shared" si="6"/>
        <v>28</v>
      </c>
      <c r="BD30" s="6" t="e">
        <f>#REF!*BC30</f>
        <v>#REF!</v>
      </c>
      <c r="BE30" s="46">
        <f t="shared" si="18"/>
        <v>378</v>
      </c>
      <c r="BF30" s="46">
        <f t="shared" si="22"/>
        <v>0</v>
      </c>
      <c r="BG30" s="46">
        <f t="shared" si="23"/>
        <v>0</v>
      </c>
      <c r="BH30" s="46">
        <f t="shared" si="28"/>
        <v>0</v>
      </c>
      <c r="BI30" s="46">
        <f t="shared" si="32"/>
        <v>0</v>
      </c>
      <c r="BJ30" s="46">
        <f t="shared" si="36"/>
        <v>0</v>
      </c>
      <c r="BK30" s="46">
        <f t="shared" si="40"/>
        <v>0</v>
      </c>
      <c r="BL30" s="46">
        <f t="shared" si="44"/>
        <v>0</v>
      </c>
      <c r="BM30" s="46">
        <f t="shared" si="49"/>
        <v>0</v>
      </c>
      <c r="BN30" s="46">
        <f t="shared" si="52"/>
        <v>0</v>
      </c>
      <c r="BO30" s="46">
        <f t="shared" si="56"/>
        <v>0</v>
      </c>
      <c r="BP30" s="46">
        <f t="shared" si="60"/>
        <v>0</v>
      </c>
      <c r="BQ30" s="46">
        <f t="shared" si="64"/>
        <v>0</v>
      </c>
      <c r="BR30" s="46">
        <f t="shared" si="67"/>
        <v>0</v>
      </c>
      <c r="BS30" s="46">
        <f t="shared" si="71"/>
        <v>0</v>
      </c>
      <c r="BT30" s="46">
        <f t="shared" si="75"/>
        <v>0</v>
      </c>
      <c r="BU30" s="46">
        <f t="shared" si="79"/>
        <v>0</v>
      </c>
      <c r="BV30" s="46">
        <f t="shared" si="83"/>
        <v>0</v>
      </c>
      <c r="BW30" s="46">
        <f t="shared" si="87"/>
        <v>0</v>
      </c>
      <c r="BX30" s="46">
        <f t="shared" si="91"/>
        <v>0</v>
      </c>
      <c r="BY30" s="46">
        <f t="shared" si="95"/>
        <v>0</v>
      </c>
      <c r="BZ30" s="46">
        <f t="shared" si="98"/>
        <v>0</v>
      </c>
      <c r="CA30" s="46">
        <f t="shared" si="102"/>
        <v>0</v>
      </c>
      <c r="CB30" s="46">
        <f t="shared" si="106"/>
        <v>0</v>
      </c>
      <c r="CC30" s="46">
        <f t="shared" si="110"/>
        <v>0</v>
      </c>
      <c r="CD30" s="46">
        <f t="shared" si="114"/>
        <v>0</v>
      </c>
      <c r="CE30" s="46">
        <f aca="true" t="shared" si="118" ref="CE30:CE61">IF($FH$2&gt;27,BU20,0)</f>
        <v>0</v>
      </c>
      <c r="DD30" s="46">
        <f t="shared" si="7"/>
        <v>378</v>
      </c>
      <c r="DE30" s="47" t="e">
        <f>#REF!*DD30</f>
        <v>#REF!</v>
      </c>
      <c r="DF30" s="46">
        <f t="shared" si="45"/>
        <v>3276</v>
      </c>
      <c r="DG30" s="46">
        <f t="shared" si="24"/>
        <v>0</v>
      </c>
      <c r="DH30" s="46">
        <f t="shared" si="29"/>
        <v>0</v>
      </c>
      <c r="DI30" s="46">
        <f t="shared" si="33"/>
        <v>0</v>
      </c>
      <c r="DJ30" s="46">
        <f t="shared" si="37"/>
        <v>0</v>
      </c>
      <c r="DK30" s="46">
        <f t="shared" si="41"/>
        <v>0</v>
      </c>
      <c r="DL30" s="46">
        <f t="shared" si="46"/>
        <v>0</v>
      </c>
      <c r="DM30" s="46">
        <f t="shared" si="50"/>
        <v>0</v>
      </c>
      <c r="DN30" s="46">
        <f t="shared" si="53"/>
        <v>0</v>
      </c>
      <c r="DO30" s="46">
        <f t="shared" si="57"/>
        <v>0</v>
      </c>
      <c r="DP30" s="46">
        <f t="shared" si="61"/>
        <v>0</v>
      </c>
      <c r="DQ30" s="46">
        <f t="shared" si="68"/>
        <v>0</v>
      </c>
      <c r="DR30" s="46">
        <f t="shared" si="72"/>
        <v>0</v>
      </c>
      <c r="DS30" s="46">
        <f t="shared" si="76"/>
        <v>0</v>
      </c>
      <c r="DT30" s="46">
        <f t="shared" si="80"/>
        <v>0</v>
      </c>
      <c r="DU30" s="46">
        <f t="shared" si="84"/>
        <v>0</v>
      </c>
      <c r="DV30" s="46">
        <f t="shared" si="88"/>
        <v>0</v>
      </c>
      <c r="DW30" s="46">
        <f t="shared" si="92"/>
        <v>0</v>
      </c>
      <c r="DX30" s="46">
        <f t="shared" si="96"/>
        <v>0</v>
      </c>
      <c r="DY30" s="46">
        <f t="shared" si="99"/>
        <v>0</v>
      </c>
      <c r="DZ30" s="46">
        <f t="shared" si="103"/>
        <v>0</v>
      </c>
      <c r="EA30" s="46">
        <f t="shared" si="107"/>
        <v>0</v>
      </c>
      <c r="EB30" s="46">
        <f t="shared" si="111"/>
        <v>0</v>
      </c>
      <c r="EC30" s="46">
        <f t="shared" si="115"/>
        <v>0</v>
      </c>
      <c r="ED30" s="46">
        <f aca="true" t="shared" si="119" ref="ED30:ED73">IF($FH$2&gt;25,DT20,0)</f>
        <v>0</v>
      </c>
      <c r="EE30" s="46">
        <f>IF($FH$2&gt;3,$DF$4,0)</f>
        <v>0</v>
      </c>
      <c r="FE30" s="46">
        <f t="shared" si="8"/>
        <v>3276</v>
      </c>
      <c r="FF30" s="47" t="e">
        <f>#REF!*FE30</f>
        <v>#REF!</v>
      </c>
      <c r="FG30" s="3" t="s">
        <v>178</v>
      </c>
      <c r="FH30" s="12">
        <f>IF($FH$2&gt;1,SUM(FU50:FU61)+FH18,0)</f>
        <v>412801</v>
      </c>
      <c r="FM30" s="8"/>
      <c r="FN30" s="15">
        <v>29</v>
      </c>
      <c r="FO30" s="23">
        <f t="shared" si="9"/>
        <v>28</v>
      </c>
      <c r="FP30" s="25">
        <f t="shared" si="0"/>
        <v>56</v>
      </c>
      <c r="FQ30" s="14">
        <f t="shared" si="13"/>
        <v>560</v>
      </c>
      <c r="FR30" s="35">
        <f t="shared" si="10"/>
        <v>378</v>
      </c>
      <c r="FS30" s="26">
        <f t="shared" si="19"/>
        <v>756</v>
      </c>
      <c r="FT30" s="14">
        <f t="shared" si="14"/>
        <v>7560</v>
      </c>
      <c r="FU30" s="44">
        <f t="shared" si="15"/>
        <v>8120</v>
      </c>
      <c r="FV30" s="78">
        <f t="shared" si="25"/>
        <v>6160</v>
      </c>
      <c r="FW30" s="8">
        <f t="shared" si="93"/>
        <v>11161.5</v>
      </c>
      <c r="FX30" s="8">
        <f t="shared" si="89"/>
        <v>11970</v>
      </c>
      <c r="FY30" s="8">
        <f t="shared" si="85"/>
        <v>12705</v>
      </c>
      <c r="FZ30" s="10">
        <f t="shared" si="81"/>
        <v>13370</v>
      </c>
      <c r="GA30" s="8">
        <f>FR33*$GK$7</f>
        <v>1627.5</v>
      </c>
      <c r="GB30" s="8">
        <f aca="true" t="shared" si="120" ref="GB30:GB40">GB29+(FR33*$GK$7)</f>
        <v>3150</v>
      </c>
      <c r="GC30" s="8">
        <f t="shared" si="116"/>
        <v>4571</v>
      </c>
      <c r="GD30" s="8">
        <f t="shared" si="112"/>
        <v>5894</v>
      </c>
      <c r="GE30" s="8">
        <f t="shared" si="108"/>
        <v>7122.5</v>
      </c>
      <c r="GF30" s="8">
        <f t="shared" si="104"/>
        <v>8260</v>
      </c>
      <c r="GG30" s="8">
        <f t="shared" si="100"/>
        <v>9310</v>
      </c>
      <c r="GH30" s="9" t="e">
        <f>((FO33+FR33+1)*#REF!)/1000</f>
        <v>#REF!</v>
      </c>
    </row>
    <row r="31" spans="1:190" ht="88.5" thickBot="1">
      <c r="A31" s="46">
        <v>30</v>
      </c>
      <c r="B31" s="46">
        <v>1</v>
      </c>
      <c r="C31" s="47" t="e">
        <f>#REF!</f>
        <v>#REF!</v>
      </c>
      <c r="D31" s="46">
        <v>29</v>
      </c>
      <c r="E31" s="46">
        <f t="shared" si="12"/>
        <v>0</v>
      </c>
      <c r="F31" s="46">
        <f t="shared" si="17"/>
        <v>0</v>
      </c>
      <c r="G31" s="46">
        <f t="shared" si="21"/>
        <v>0</v>
      </c>
      <c r="H31" s="46">
        <f t="shared" si="27"/>
        <v>0</v>
      </c>
      <c r="I31" s="46">
        <f t="shared" si="31"/>
        <v>0</v>
      </c>
      <c r="J31" s="46">
        <f t="shared" si="35"/>
        <v>0</v>
      </c>
      <c r="K31" s="46">
        <f t="shared" si="39"/>
        <v>0</v>
      </c>
      <c r="L31" s="46">
        <f t="shared" si="43"/>
        <v>0</v>
      </c>
      <c r="M31" s="46">
        <f t="shared" si="48"/>
        <v>0</v>
      </c>
      <c r="N31" s="46">
        <f t="shared" si="51"/>
        <v>0</v>
      </c>
      <c r="O31" s="46">
        <f t="shared" si="55"/>
        <v>0</v>
      </c>
      <c r="P31" s="46">
        <f t="shared" si="59"/>
        <v>0</v>
      </c>
      <c r="Q31" s="46">
        <f t="shared" si="63"/>
        <v>0</v>
      </c>
      <c r="R31" s="46">
        <f t="shared" si="66"/>
        <v>0</v>
      </c>
      <c r="S31" s="46">
        <f t="shared" si="70"/>
        <v>0</v>
      </c>
      <c r="T31" s="46">
        <f t="shared" si="74"/>
        <v>0</v>
      </c>
      <c r="U31" s="46">
        <f t="shared" si="78"/>
        <v>0</v>
      </c>
      <c r="V31" s="46">
        <f t="shared" si="82"/>
        <v>0</v>
      </c>
      <c r="W31" s="46">
        <f t="shared" si="86"/>
        <v>0</v>
      </c>
      <c r="X31" s="46">
        <f t="shared" si="90"/>
        <v>0</v>
      </c>
      <c r="Y31" s="46">
        <f t="shared" si="94"/>
        <v>0</v>
      </c>
      <c r="Z31" s="46">
        <f t="shared" si="97"/>
        <v>0</v>
      </c>
      <c r="AA31" s="46">
        <f t="shared" si="101"/>
        <v>0</v>
      </c>
      <c r="AB31" s="46">
        <f t="shared" si="105"/>
        <v>0</v>
      </c>
      <c r="AC31" s="46">
        <f t="shared" si="109"/>
        <v>0</v>
      </c>
      <c r="AD31" s="46">
        <f t="shared" si="113"/>
        <v>0</v>
      </c>
      <c r="AE31" s="46">
        <f t="shared" si="117"/>
        <v>0</v>
      </c>
      <c r="AF31" s="46">
        <f aca="true" t="shared" si="121" ref="AF31:AF62">IF($FH$2&gt;29,D3,0)</f>
        <v>0</v>
      </c>
      <c r="BC31" s="46">
        <f t="shared" si="6"/>
        <v>29</v>
      </c>
      <c r="BD31" s="6" t="e">
        <f>#REF!*BC31</f>
        <v>#REF!</v>
      </c>
      <c r="BE31" s="46">
        <f t="shared" si="18"/>
        <v>406</v>
      </c>
      <c r="BF31" s="46">
        <f t="shared" si="22"/>
        <v>0</v>
      </c>
      <c r="BG31" s="46">
        <f t="shared" si="23"/>
        <v>0</v>
      </c>
      <c r="BH31" s="46">
        <f t="shared" si="28"/>
        <v>0</v>
      </c>
      <c r="BI31" s="46">
        <f t="shared" si="32"/>
        <v>0</v>
      </c>
      <c r="BJ31" s="46">
        <f t="shared" si="36"/>
        <v>0</v>
      </c>
      <c r="BK31" s="46">
        <f t="shared" si="40"/>
        <v>0</v>
      </c>
      <c r="BL31" s="46">
        <f t="shared" si="44"/>
        <v>0</v>
      </c>
      <c r="BM31" s="46">
        <f t="shared" si="49"/>
        <v>0</v>
      </c>
      <c r="BN31" s="46">
        <f t="shared" si="52"/>
        <v>0</v>
      </c>
      <c r="BO31" s="46">
        <f t="shared" si="56"/>
        <v>0</v>
      </c>
      <c r="BP31" s="46">
        <f t="shared" si="60"/>
        <v>0</v>
      </c>
      <c r="BQ31" s="46">
        <f t="shared" si="64"/>
        <v>0</v>
      </c>
      <c r="BR31" s="46">
        <f t="shared" si="67"/>
        <v>0</v>
      </c>
      <c r="BS31" s="46">
        <f t="shared" si="71"/>
        <v>0</v>
      </c>
      <c r="BT31" s="46">
        <f t="shared" si="75"/>
        <v>0</v>
      </c>
      <c r="BU31" s="46">
        <f t="shared" si="79"/>
        <v>0</v>
      </c>
      <c r="BV31" s="46">
        <f t="shared" si="83"/>
        <v>0</v>
      </c>
      <c r="BW31" s="46">
        <f t="shared" si="87"/>
        <v>0</v>
      </c>
      <c r="BX31" s="46">
        <f t="shared" si="91"/>
        <v>0</v>
      </c>
      <c r="BY31" s="46">
        <f t="shared" si="95"/>
        <v>0</v>
      </c>
      <c r="BZ31" s="46">
        <f t="shared" si="98"/>
        <v>0</v>
      </c>
      <c r="CA31" s="46">
        <f t="shared" si="102"/>
        <v>0</v>
      </c>
      <c r="CB31" s="46">
        <f t="shared" si="106"/>
        <v>0</v>
      </c>
      <c r="CC31" s="46">
        <f t="shared" si="110"/>
        <v>0</v>
      </c>
      <c r="CD31" s="46">
        <f t="shared" si="114"/>
        <v>0</v>
      </c>
      <c r="CE31" s="46">
        <f t="shared" si="118"/>
        <v>0</v>
      </c>
      <c r="CF31" s="46">
        <f aca="true" t="shared" si="122" ref="CF31:CF62">IF($FH$2&gt;28,BV21,0)</f>
        <v>0</v>
      </c>
      <c r="DD31" s="46">
        <f t="shared" si="7"/>
        <v>406</v>
      </c>
      <c r="DE31" s="47" t="e">
        <f>#REF!*DD31</f>
        <v>#REF!</v>
      </c>
      <c r="DF31" s="46">
        <f t="shared" si="45"/>
        <v>3654</v>
      </c>
      <c r="DG31" s="46">
        <f t="shared" si="24"/>
        <v>0</v>
      </c>
      <c r="DH31" s="46">
        <f t="shared" si="29"/>
        <v>0</v>
      </c>
      <c r="DI31" s="46">
        <f t="shared" si="33"/>
        <v>0</v>
      </c>
      <c r="DJ31" s="46">
        <f t="shared" si="37"/>
        <v>0</v>
      </c>
      <c r="DK31" s="46">
        <f t="shared" si="41"/>
        <v>0</v>
      </c>
      <c r="DL31" s="46">
        <f t="shared" si="46"/>
        <v>0</v>
      </c>
      <c r="DM31" s="46">
        <f t="shared" si="50"/>
        <v>0</v>
      </c>
      <c r="DN31" s="46">
        <f t="shared" si="53"/>
        <v>0</v>
      </c>
      <c r="DO31" s="46">
        <f t="shared" si="57"/>
        <v>0</v>
      </c>
      <c r="DP31" s="46">
        <f t="shared" si="61"/>
        <v>0</v>
      </c>
      <c r="DQ31" s="46">
        <f t="shared" si="68"/>
        <v>0</v>
      </c>
      <c r="DR31" s="46">
        <f t="shared" si="72"/>
        <v>0</v>
      </c>
      <c r="DS31" s="46">
        <f t="shared" si="76"/>
        <v>0</v>
      </c>
      <c r="DT31" s="46">
        <f t="shared" si="80"/>
        <v>0</v>
      </c>
      <c r="DU31" s="46">
        <f t="shared" si="84"/>
        <v>0</v>
      </c>
      <c r="DV31" s="46">
        <f t="shared" si="88"/>
        <v>0</v>
      </c>
      <c r="DW31" s="46">
        <f t="shared" si="92"/>
        <v>0</v>
      </c>
      <c r="DX31" s="46">
        <f t="shared" si="96"/>
        <v>0</v>
      </c>
      <c r="DY31" s="46">
        <f t="shared" si="99"/>
        <v>0</v>
      </c>
      <c r="DZ31" s="46">
        <f t="shared" si="103"/>
        <v>0</v>
      </c>
      <c r="EA31" s="46">
        <f t="shared" si="107"/>
        <v>0</v>
      </c>
      <c r="EB31" s="46">
        <f t="shared" si="111"/>
        <v>0</v>
      </c>
      <c r="EC31" s="46">
        <f t="shared" si="115"/>
        <v>0</v>
      </c>
      <c r="ED31" s="46">
        <f t="shared" si="119"/>
        <v>0</v>
      </c>
      <c r="EE31" s="46">
        <f aca="true" t="shared" si="123" ref="EE31:EE73">IF($FH$2&gt;26,DU21,0)</f>
        <v>0</v>
      </c>
      <c r="EF31" s="46">
        <f>IF($FH$2&gt;3,$DF$4,0)</f>
        <v>0</v>
      </c>
      <c r="FE31" s="46">
        <f t="shared" si="8"/>
        <v>3654</v>
      </c>
      <c r="FF31" s="47" t="e">
        <f>#REF!*FE31</f>
        <v>#REF!</v>
      </c>
      <c r="FG31" s="3" t="s">
        <v>205</v>
      </c>
      <c r="FH31" s="12">
        <f>IF($FH$2&gt;1,SUM(FU62:FU73)+FH19,0)</f>
        <v>615841</v>
      </c>
      <c r="FM31" s="8"/>
      <c r="FN31" s="15">
        <v>30</v>
      </c>
      <c r="FO31" s="23">
        <f t="shared" si="9"/>
        <v>29</v>
      </c>
      <c r="FP31" s="25">
        <f t="shared" si="0"/>
        <v>58</v>
      </c>
      <c r="FQ31" s="14">
        <f t="shared" si="13"/>
        <v>580</v>
      </c>
      <c r="FR31" s="35">
        <f t="shared" si="10"/>
        <v>406</v>
      </c>
      <c r="FS31" s="26">
        <f t="shared" si="19"/>
        <v>812</v>
      </c>
      <c r="FT31" s="14">
        <f t="shared" si="14"/>
        <v>8120</v>
      </c>
      <c r="FU31" s="44">
        <f t="shared" si="15"/>
        <v>8700</v>
      </c>
      <c r="FV31" s="78">
        <f t="shared" si="25"/>
        <v>7682.5</v>
      </c>
      <c r="FW31" s="8">
        <f t="shared" si="93"/>
        <v>12897.5</v>
      </c>
      <c r="FX31" s="8">
        <f t="shared" si="89"/>
        <v>13706</v>
      </c>
      <c r="FY31" s="10">
        <f t="shared" si="85"/>
        <v>14441</v>
      </c>
      <c r="FZ31" s="8">
        <f>FR34*$GK$7</f>
        <v>1736</v>
      </c>
      <c r="GA31" s="8">
        <f aca="true" t="shared" si="124" ref="GA31:GA41">GA30+(FR34*$GK$7)</f>
        <v>3363.5</v>
      </c>
      <c r="GB31" s="8">
        <f t="shared" si="120"/>
        <v>4886</v>
      </c>
      <c r="GC31" s="8">
        <f t="shared" si="116"/>
        <v>6307</v>
      </c>
      <c r="GD31" s="8">
        <f t="shared" si="112"/>
        <v>7630</v>
      </c>
      <c r="GE31" s="8">
        <f t="shared" si="108"/>
        <v>8858.5</v>
      </c>
      <c r="GF31" s="8">
        <f t="shared" si="104"/>
        <v>9996</v>
      </c>
      <c r="GG31" s="8">
        <f t="shared" si="100"/>
        <v>11046</v>
      </c>
      <c r="GH31" s="9" t="e">
        <f>((FO34+FR34+1)*#REF!)/1000</f>
        <v>#REF!</v>
      </c>
    </row>
    <row r="32" spans="1:190" ht="88.5" thickBot="1">
      <c r="A32" s="46">
        <v>31</v>
      </c>
      <c r="B32" s="46">
        <v>1</v>
      </c>
      <c r="C32" s="47" t="e">
        <f>#REF!</f>
        <v>#REF!</v>
      </c>
      <c r="D32" s="46">
        <v>30</v>
      </c>
      <c r="E32" s="46">
        <f t="shared" si="12"/>
        <v>0</v>
      </c>
      <c r="F32" s="46">
        <f t="shared" si="17"/>
        <v>0</v>
      </c>
      <c r="G32" s="46">
        <f t="shared" si="21"/>
        <v>0</v>
      </c>
      <c r="H32" s="46">
        <f t="shared" si="27"/>
        <v>0</v>
      </c>
      <c r="I32" s="46">
        <f t="shared" si="31"/>
        <v>0</v>
      </c>
      <c r="J32" s="46">
        <f t="shared" si="35"/>
        <v>0</v>
      </c>
      <c r="K32" s="46">
        <f t="shared" si="39"/>
        <v>0</v>
      </c>
      <c r="L32" s="46">
        <f t="shared" si="43"/>
        <v>0</v>
      </c>
      <c r="M32" s="46">
        <f t="shared" si="48"/>
        <v>0</v>
      </c>
      <c r="N32" s="46">
        <f t="shared" si="51"/>
        <v>0</v>
      </c>
      <c r="O32" s="46">
        <f t="shared" si="55"/>
        <v>0</v>
      </c>
      <c r="P32" s="46">
        <f t="shared" si="59"/>
        <v>0</v>
      </c>
      <c r="Q32" s="46">
        <f t="shared" si="63"/>
        <v>0</v>
      </c>
      <c r="R32" s="46">
        <f t="shared" si="66"/>
        <v>0</v>
      </c>
      <c r="S32" s="46">
        <f t="shared" si="70"/>
        <v>0</v>
      </c>
      <c r="T32" s="46">
        <f t="shared" si="74"/>
        <v>0</v>
      </c>
      <c r="U32" s="46">
        <f t="shared" si="78"/>
        <v>0</v>
      </c>
      <c r="V32" s="46">
        <f t="shared" si="82"/>
        <v>0</v>
      </c>
      <c r="W32" s="46">
        <f t="shared" si="86"/>
        <v>0</v>
      </c>
      <c r="X32" s="46">
        <f t="shared" si="90"/>
        <v>0</v>
      </c>
      <c r="Y32" s="46">
        <f t="shared" si="94"/>
        <v>0</v>
      </c>
      <c r="Z32" s="46">
        <f t="shared" si="97"/>
        <v>0</v>
      </c>
      <c r="AA32" s="46">
        <f t="shared" si="101"/>
        <v>0</v>
      </c>
      <c r="AB32" s="46">
        <f t="shared" si="105"/>
        <v>0</v>
      </c>
      <c r="AC32" s="46">
        <f t="shared" si="109"/>
        <v>0</v>
      </c>
      <c r="AD32" s="46">
        <f t="shared" si="113"/>
        <v>0</v>
      </c>
      <c r="AE32" s="46">
        <f t="shared" si="117"/>
        <v>0</v>
      </c>
      <c r="AF32" s="46">
        <f t="shared" si="121"/>
        <v>0</v>
      </c>
      <c r="AG32" s="46">
        <f aca="true" t="shared" si="125" ref="AG32:AG63">IF($FH$2&gt;30,D3,0)</f>
        <v>0</v>
      </c>
      <c r="BC32" s="46">
        <f t="shared" si="6"/>
        <v>30</v>
      </c>
      <c r="BD32" s="6" t="e">
        <f>#REF!*BC32</f>
        <v>#REF!</v>
      </c>
      <c r="BE32" s="46">
        <f t="shared" si="18"/>
        <v>435</v>
      </c>
      <c r="BF32" s="46">
        <f t="shared" si="22"/>
        <v>0</v>
      </c>
      <c r="BG32" s="46">
        <f t="shared" si="23"/>
        <v>0</v>
      </c>
      <c r="BH32" s="46">
        <f t="shared" si="28"/>
        <v>0</v>
      </c>
      <c r="BI32" s="46">
        <f t="shared" si="32"/>
        <v>0</v>
      </c>
      <c r="BJ32" s="46">
        <f t="shared" si="36"/>
        <v>0</v>
      </c>
      <c r="BK32" s="46">
        <f t="shared" si="40"/>
        <v>0</v>
      </c>
      <c r="BL32" s="46">
        <f t="shared" si="44"/>
        <v>0</v>
      </c>
      <c r="BM32" s="46">
        <f t="shared" si="49"/>
        <v>0</v>
      </c>
      <c r="BN32" s="46">
        <f t="shared" si="52"/>
        <v>0</v>
      </c>
      <c r="BO32" s="46">
        <f t="shared" si="56"/>
        <v>0</v>
      </c>
      <c r="BP32" s="46">
        <f t="shared" si="60"/>
        <v>0</v>
      </c>
      <c r="BQ32" s="46">
        <f t="shared" si="64"/>
        <v>0</v>
      </c>
      <c r="BR32" s="46">
        <f t="shared" si="67"/>
        <v>0</v>
      </c>
      <c r="BS32" s="46">
        <f t="shared" si="71"/>
        <v>0</v>
      </c>
      <c r="BT32" s="46">
        <f t="shared" si="75"/>
        <v>0</v>
      </c>
      <c r="BU32" s="46">
        <f t="shared" si="79"/>
        <v>0</v>
      </c>
      <c r="BV32" s="46">
        <f t="shared" si="83"/>
        <v>0</v>
      </c>
      <c r="BW32" s="46">
        <f t="shared" si="87"/>
        <v>0</v>
      </c>
      <c r="BX32" s="46">
        <f t="shared" si="91"/>
        <v>0</v>
      </c>
      <c r="BY32" s="46">
        <f t="shared" si="95"/>
        <v>0</v>
      </c>
      <c r="BZ32" s="46">
        <f t="shared" si="98"/>
        <v>0</v>
      </c>
      <c r="CA32" s="46">
        <f t="shared" si="102"/>
        <v>0</v>
      </c>
      <c r="CB32" s="46">
        <f t="shared" si="106"/>
        <v>0</v>
      </c>
      <c r="CC32" s="46">
        <f t="shared" si="110"/>
        <v>0</v>
      </c>
      <c r="CD32" s="46">
        <f t="shared" si="114"/>
        <v>0</v>
      </c>
      <c r="CE32" s="46">
        <f t="shared" si="118"/>
        <v>0</v>
      </c>
      <c r="CF32" s="46">
        <f t="shared" si="122"/>
        <v>0</v>
      </c>
      <c r="CG32" s="46">
        <f aca="true" t="shared" si="126" ref="CG32:CG63">IF($FH$2&gt;29,BW22,0)</f>
        <v>0</v>
      </c>
      <c r="DD32" s="46">
        <f t="shared" si="7"/>
        <v>435</v>
      </c>
      <c r="DE32" s="47" t="e">
        <f>#REF!*DD32</f>
        <v>#REF!</v>
      </c>
      <c r="DF32" s="46">
        <f t="shared" si="45"/>
        <v>4060</v>
      </c>
      <c r="DG32" s="46">
        <f t="shared" si="24"/>
        <v>0</v>
      </c>
      <c r="DH32" s="46">
        <f t="shared" si="29"/>
        <v>0</v>
      </c>
      <c r="DI32" s="46">
        <f t="shared" si="33"/>
        <v>0</v>
      </c>
      <c r="DJ32" s="46">
        <f t="shared" si="37"/>
        <v>0</v>
      </c>
      <c r="DK32" s="46">
        <f t="shared" si="41"/>
        <v>0</v>
      </c>
      <c r="DL32" s="46">
        <f t="shared" si="46"/>
        <v>0</v>
      </c>
      <c r="DM32" s="46">
        <f t="shared" si="50"/>
        <v>0</v>
      </c>
      <c r="DN32" s="46">
        <f t="shared" si="53"/>
        <v>0</v>
      </c>
      <c r="DO32" s="46">
        <f t="shared" si="57"/>
        <v>0</v>
      </c>
      <c r="DP32" s="46">
        <f t="shared" si="61"/>
        <v>0</v>
      </c>
      <c r="DQ32" s="46">
        <f t="shared" si="68"/>
        <v>0</v>
      </c>
      <c r="DR32" s="46">
        <f t="shared" si="72"/>
        <v>0</v>
      </c>
      <c r="DS32" s="46">
        <f t="shared" si="76"/>
        <v>0</v>
      </c>
      <c r="DT32" s="46">
        <f t="shared" si="80"/>
        <v>0</v>
      </c>
      <c r="DU32" s="46">
        <f t="shared" si="84"/>
        <v>0</v>
      </c>
      <c r="DV32" s="46">
        <f t="shared" si="88"/>
        <v>0</v>
      </c>
      <c r="DW32" s="46">
        <f t="shared" si="92"/>
        <v>0</v>
      </c>
      <c r="DX32" s="46">
        <f t="shared" si="96"/>
        <v>0</v>
      </c>
      <c r="DY32" s="46">
        <f t="shared" si="99"/>
        <v>0</v>
      </c>
      <c r="DZ32" s="46">
        <f t="shared" si="103"/>
        <v>0</v>
      </c>
      <c r="EA32" s="46">
        <f t="shared" si="107"/>
        <v>0</v>
      </c>
      <c r="EB32" s="46">
        <f t="shared" si="111"/>
        <v>0</v>
      </c>
      <c r="EC32" s="46">
        <f t="shared" si="115"/>
        <v>0</v>
      </c>
      <c r="ED32" s="46">
        <f t="shared" si="119"/>
        <v>0</v>
      </c>
      <c r="EE32" s="46">
        <f t="shared" si="123"/>
        <v>0</v>
      </c>
      <c r="EF32" s="46">
        <f aca="true" t="shared" si="127" ref="EF32:EF73">IF($FH$2&gt;27,DV22,0)</f>
        <v>0</v>
      </c>
      <c r="EG32" s="46">
        <f>IF($FH$2&gt;3,$DF$4,0)</f>
        <v>0</v>
      </c>
      <c r="FE32" s="46">
        <f t="shared" si="8"/>
        <v>4060</v>
      </c>
      <c r="FF32" s="47" t="e">
        <f>#REF!*FE32</f>
        <v>#REF!</v>
      </c>
      <c r="FG32" s="3" t="s">
        <v>201</v>
      </c>
      <c r="FH32" s="12">
        <f>IF($FH$2&gt;1,SUM(FU74:FU85)+FH20,0)</f>
        <v>859489</v>
      </c>
      <c r="FM32" s="8"/>
      <c r="FN32" s="15">
        <v>31</v>
      </c>
      <c r="FO32" s="23">
        <f t="shared" si="9"/>
        <v>30</v>
      </c>
      <c r="FP32" s="25">
        <f t="shared" si="0"/>
        <v>60</v>
      </c>
      <c r="FQ32" s="14">
        <f t="shared" si="13"/>
        <v>600</v>
      </c>
      <c r="FR32" s="35">
        <f t="shared" si="10"/>
        <v>435</v>
      </c>
      <c r="FS32" s="26">
        <f t="shared" si="19"/>
        <v>870</v>
      </c>
      <c r="FT32" s="14">
        <f t="shared" si="14"/>
        <v>8700</v>
      </c>
      <c r="FU32" s="44">
        <f t="shared" si="15"/>
        <v>9300</v>
      </c>
      <c r="FV32" s="78">
        <f t="shared" si="25"/>
        <v>9310</v>
      </c>
      <c r="FW32" s="8">
        <f t="shared" si="93"/>
        <v>14745.5</v>
      </c>
      <c r="FX32" s="10">
        <f t="shared" si="89"/>
        <v>15554</v>
      </c>
      <c r="FY32" s="8">
        <f>FR35*$GK$7</f>
        <v>1848</v>
      </c>
      <c r="FZ32" s="8">
        <f aca="true" t="shared" si="128" ref="FZ32:FZ42">FZ31+(FR35*$GK$7)</f>
        <v>3584</v>
      </c>
      <c r="GA32" s="8">
        <f t="shared" si="124"/>
        <v>5211.5</v>
      </c>
      <c r="GB32" s="8">
        <f t="shared" si="120"/>
        <v>6734</v>
      </c>
      <c r="GC32" s="8">
        <f t="shared" si="116"/>
        <v>8155</v>
      </c>
      <c r="GD32" s="8">
        <f t="shared" si="112"/>
        <v>9478</v>
      </c>
      <c r="GE32" s="8">
        <f t="shared" si="108"/>
        <v>10706.5</v>
      </c>
      <c r="GF32" s="8">
        <f t="shared" si="104"/>
        <v>11844</v>
      </c>
      <c r="GG32" s="8">
        <f t="shared" si="100"/>
        <v>12894</v>
      </c>
      <c r="GH32" s="9" t="e">
        <f>((FO35+FR35+1)*#REF!)/1000</f>
        <v>#REF!</v>
      </c>
    </row>
    <row r="33" spans="1:190" ht="88.5" thickBot="1">
      <c r="A33" s="46">
        <v>32</v>
      </c>
      <c r="B33" s="46">
        <v>1</v>
      </c>
      <c r="C33" s="47" t="e">
        <f>#REF!</f>
        <v>#REF!</v>
      </c>
      <c r="D33" s="46">
        <v>31</v>
      </c>
      <c r="E33" s="46">
        <f t="shared" si="12"/>
        <v>0</v>
      </c>
      <c r="F33" s="46">
        <f t="shared" si="17"/>
        <v>0</v>
      </c>
      <c r="G33" s="46">
        <f t="shared" si="21"/>
        <v>0</v>
      </c>
      <c r="H33" s="46">
        <f t="shared" si="27"/>
        <v>0</v>
      </c>
      <c r="I33" s="46">
        <f t="shared" si="31"/>
        <v>0</v>
      </c>
      <c r="J33" s="46">
        <f t="shared" si="35"/>
        <v>0</v>
      </c>
      <c r="K33" s="46">
        <f t="shared" si="39"/>
        <v>0</v>
      </c>
      <c r="L33" s="46">
        <f t="shared" si="43"/>
        <v>0</v>
      </c>
      <c r="M33" s="46">
        <f t="shared" si="48"/>
        <v>0</v>
      </c>
      <c r="N33" s="46">
        <f t="shared" si="51"/>
        <v>0</v>
      </c>
      <c r="O33" s="46">
        <f t="shared" si="55"/>
        <v>0</v>
      </c>
      <c r="P33" s="46">
        <f t="shared" si="59"/>
        <v>0</v>
      </c>
      <c r="Q33" s="46">
        <f t="shared" si="63"/>
        <v>0</v>
      </c>
      <c r="R33" s="46">
        <f t="shared" si="66"/>
        <v>0</v>
      </c>
      <c r="S33" s="46">
        <f t="shared" si="70"/>
        <v>0</v>
      </c>
      <c r="T33" s="46">
        <f t="shared" si="74"/>
        <v>0</v>
      </c>
      <c r="U33" s="46">
        <f t="shared" si="78"/>
        <v>0</v>
      </c>
      <c r="V33" s="46">
        <f t="shared" si="82"/>
        <v>0</v>
      </c>
      <c r="W33" s="46">
        <f t="shared" si="86"/>
        <v>0</v>
      </c>
      <c r="X33" s="46">
        <f t="shared" si="90"/>
        <v>0</v>
      </c>
      <c r="Y33" s="46">
        <f t="shared" si="94"/>
        <v>0</v>
      </c>
      <c r="Z33" s="46">
        <f t="shared" si="97"/>
        <v>0</v>
      </c>
      <c r="AA33" s="46">
        <f t="shared" si="101"/>
        <v>0</v>
      </c>
      <c r="AB33" s="46">
        <f t="shared" si="105"/>
        <v>0</v>
      </c>
      <c r="AC33" s="46">
        <f t="shared" si="109"/>
        <v>0</v>
      </c>
      <c r="AD33" s="46">
        <f t="shared" si="113"/>
        <v>0</v>
      </c>
      <c r="AE33" s="46">
        <f t="shared" si="117"/>
        <v>0</v>
      </c>
      <c r="AF33" s="46">
        <f t="shared" si="121"/>
        <v>0</v>
      </c>
      <c r="AG33" s="46">
        <f t="shared" si="125"/>
        <v>0</v>
      </c>
      <c r="AH33" s="46">
        <f aca="true" t="shared" si="129" ref="AH33:AH64">IF($FH$2&gt;31,D3,0)</f>
        <v>0</v>
      </c>
      <c r="BC33" s="46">
        <f t="shared" si="6"/>
        <v>31</v>
      </c>
      <c r="BD33" s="6" t="e">
        <f>#REF!*BC33</f>
        <v>#REF!</v>
      </c>
      <c r="BE33" s="46">
        <f t="shared" si="18"/>
        <v>465</v>
      </c>
      <c r="BF33" s="46">
        <f t="shared" si="22"/>
        <v>0</v>
      </c>
      <c r="BG33" s="46">
        <f t="shared" si="23"/>
        <v>0</v>
      </c>
      <c r="BH33" s="46">
        <f t="shared" si="28"/>
        <v>0</v>
      </c>
      <c r="BI33" s="46">
        <f t="shared" si="32"/>
        <v>0</v>
      </c>
      <c r="BJ33" s="46">
        <f t="shared" si="36"/>
        <v>0</v>
      </c>
      <c r="BK33" s="46">
        <f t="shared" si="40"/>
        <v>0</v>
      </c>
      <c r="BL33" s="46">
        <f t="shared" si="44"/>
        <v>0</v>
      </c>
      <c r="BM33" s="46">
        <f t="shared" si="49"/>
        <v>0</v>
      </c>
      <c r="BN33" s="46">
        <f t="shared" si="52"/>
        <v>0</v>
      </c>
      <c r="BO33" s="46">
        <f t="shared" si="56"/>
        <v>0</v>
      </c>
      <c r="BP33" s="46">
        <f t="shared" si="60"/>
        <v>0</v>
      </c>
      <c r="BQ33" s="46">
        <f t="shared" si="64"/>
        <v>0</v>
      </c>
      <c r="BR33" s="46">
        <f t="shared" si="67"/>
        <v>0</v>
      </c>
      <c r="BS33" s="46">
        <f t="shared" si="71"/>
        <v>0</v>
      </c>
      <c r="BT33" s="46">
        <f t="shared" si="75"/>
        <v>0</v>
      </c>
      <c r="BU33" s="46">
        <f t="shared" si="79"/>
        <v>0</v>
      </c>
      <c r="BV33" s="46">
        <f t="shared" si="83"/>
        <v>0</v>
      </c>
      <c r="BW33" s="46">
        <f t="shared" si="87"/>
        <v>0</v>
      </c>
      <c r="BX33" s="46">
        <f t="shared" si="91"/>
        <v>0</v>
      </c>
      <c r="BY33" s="46">
        <f t="shared" si="95"/>
        <v>0</v>
      </c>
      <c r="BZ33" s="46">
        <f t="shared" si="98"/>
        <v>0</v>
      </c>
      <c r="CA33" s="46">
        <f t="shared" si="102"/>
        <v>0</v>
      </c>
      <c r="CB33" s="46">
        <f t="shared" si="106"/>
        <v>0</v>
      </c>
      <c r="CC33" s="46">
        <f t="shared" si="110"/>
        <v>0</v>
      </c>
      <c r="CD33" s="46">
        <f t="shared" si="114"/>
        <v>0</v>
      </c>
      <c r="CE33" s="46">
        <f t="shared" si="118"/>
        <v>0</v>
      </c>
      <c r="CF33" s="46">
        <f t="shared" si="122"/>
        <v>0</v>
      </c>
      <c r="CG33" s="46">
        <f t="shared" si="126"/>
        <v>0</v>
      </c>
      <c r="CH33" s="46">
        <f aca="true" t="shared" si="130" ref="CH33:CH64">IF($FH$2&gt;30,BX23,0)</f>
        <v>0</v>
      </c>
      <c r="DD33" s="46">
        <f t="shared" si="7"/>
        <v>465</v>
      </c>
      <c r="DE33" s="47" t="e">
        <f>#REF!*DD33</f>
        <v>#REF!</v>
      </c>
      <c r="DF33" s="46">
        <f t="shared" si="45"/>
        <v>4495</v>
      </c>
      <c r="DG33" s="46">
        <f t="shared" si="24"/>
        <v>0</v>
      </c>
      <c r="DH33" s="46">
        <f t="shared" si="29"/>
        <v>0</v>
      </c>
      <c r="DI33" s="46">
        <f t="shared" si="33"/>
        <v>0</v>
      </c>
      <c r="DJ33" s="46">
        <f t="shared" si="37"/>
        <v>0</v>
      </c>
      <c r="DK33" s="46">
        <f t="shared" si="41"/>
        <v>0</v>
      </c>
      <c r="DL33" s="46">
        <f t="shared" si="46"/>
        <v>0</v>
      </c>
      <c r="DM33" s="46">
        <f t="shared" si="50"/>
        <v>0</v>
      </c>
      <c r="DN33" s="46">
        <f t="shared" si="53"/>
        <v>0</v>
      </c>
      <c r="DO33" s="46">
        <f t="shared" si="57"/>
        <v>0</v>
      </c>
      <c r="DP33" s="46">
        <f t="shared" si="61"/>
        <v>0</v>
      </c>
      <c r="DQ33" s="46">
        <f t="shared" si="68"/>
        <v>0</v>
      </c>
      <c r="DR33" s="46">
        <f t="shared" si="72"/>
        <v>0</v>
      </c>
      <c r="DS33" s="46">
        <f t="shared" si="76"/>
        <v>0</v>
      </c>
      <c r="DT33" s="46">
        <f t="shared" si="80"/>
        <v>0</v>
      </c>
      <c r="DU33" s="46">
        <f t="shared" si="84"/>
        <v>0</v>
      </c>
      <c r="DV33" s="46">
        <f t="shared" si="88"/>
        <v>0</v>
      </c>
      <c r="DW33" s="46">
        <f t="shared" si="92"/>
        <v>0</v>
      </c>
      <c r="DX33" s="46">
        <f t="shared" si="96"/>
        <v>0</v>
      </c>
      <c r="DY33" s="46">
        <f t="shared" si="99"/>
        <v>0</v>
      </c>
      <c r="DZ33" s="46">
        <f t="shared" si="103"/>
        <v>0</v>
      </c>
      <c r="EA33" s="46">
        <f t="shared" si="107"/>
        <v>0</v>
      </c>
      <c r="EB33" s="46">
        <f t="shared" si="111"/>
        <v>0</v>
      </c>
      <c r="EC33" s="46">
        <f t="shared" si="115"/>
        <v>0</v>
      </c>
      <c r="ED33" s="46">
        <f t="shared" si="119"/>
        <v>0</v>
      </c>
      <c r="EE33" s="46">
        <f t="shared" si="123"/>
        <v>0</v>
      </c>
      <c r="EF33" s="46">
        <f t="shared" si="127"/>
        <v>0</v>
      </c>
      <c r="EG33" s="46">
        <f aca="true" t="shared" si="131" ref="EG33:EG73">IF($FH$2&gt;28,DW23,0)</f>
        <v>0</v>
      </c>
      <c r="EH33" s="46">
        <f>IF($FH$2&gt;3,$DF$4,0)</f>
        <v>0</v>
      </c>
      <c r="FE33" s="46">
        <f t="shared" si="8"/>
        <v>4495</v>
      </c>
      <c r="FF33" s="47" t="e">
        <f>#REF!*FE33</f>
        <v>#REF!</v>
      </c>
      <c r="FG33" s="3" t="s">
        <v>202</v>
      </c>
      <c r="FH33" s="12">
        <f>IF($FH$2&gt;1,SUM(FU86:FU97)+FH21,0)</f>
        <v>1143745</v>
      </c>
      <c r="FM33" s="8"/>
      <c r="FN33" s="15">
        <v>32</v>
      </c>
      <c r="FO33" s="23">
        <f t="shared" si="9"/>
        <v>31</v>
      </c>
      <c r="FP33" s="25">
        <f t="shared" si="0"/>
        <v>62</v>
      </c>
      <c r="FQ33" s="14">
        <f t="shared" si="13"/>
        <v>620</v>
      </c>
      <c r="FR33" s="35">
        <f t="shared" si="10"/>
        <v>465</v>
      </c>
      <c r="FS33" s="26">
        <f t="shared" si="19"/>
        <v>930</v>
      </c>
      <c r="FT33" s="14">
        <f t="shared" si="14"/>
        <v>9300</v>
      </c>
      <c r="FU33" s="44">
        <f t="shared" si="15"/>
        <v>9920</v>
      </c>
      <c r="FV33" s="78">
        <f t="shared" si="25"/>
        <v>11046</v>
      </c>
      <c r="FW33" s="10">
        <f t="shared" si="93"/>
        <v>16709</v>
      </c>
      <c r="FX33" s="8">
        <f>FR36*$GK$7</f>
        <v>1963.5</v>
      </c>
      <c r="FY33" s="8">
        <f aca="true" t="shared" si="132" ref="FY33:FY43">FY32+(FR36*$GK$7)</f>
        <v>3811.5</v>
      </c>
      <c r="FZ33" s="8">
        <f t="shared" si="128"/>
        <v>5547.5</v>
      </c>
      <c r="GA33" s="8">
        <f t="shared" si="124"/>
        <v>7175</v>
      </c>
      <c r="GB33" s="8">
        <f t="shared" si="120"/>
        <v>8697.5</v>
      </c>
      <c r="GC33" s="8">
        <f t="shared" si="116"/>
        <v>10118.5</v>
      </c>
      <c r="GD33" s="8">
        <f t="shared" si="112"/>
        <v>11441.5</v>
      </c>
      <c r="GE33" s="8">
        <f t="shared" si="108"/>
        <v>12670</v>
      </c>
      <c r="GF33" s="8">
        <f t="shared" si="104"/>
        <v>13807.5</v>
      </c>
      <c r="GG33" s="8">
        <f t="shared" si="100"/>
        <v>14857.5</v>
      </c>
      <c r="GH33" s="9" t="e">
        <f>((FO36+FR36+1)*#REF!)/1000</f>
        <v>#REF!</v>
      </c>
    </row>
    <row r="34" spans="1:190" ht="88.5" thickBot="1">
      <c r="A34" s="46">
        <v>33</v>
      </c>
      <c r="B34" s="46">
        <v>1</v>
      </c>
      <c r="C34" s="47" t="e">
        <f>#REF!</f>
        <v>#REF!</v>
      </c>
      <c r="D34" s="46">
        <v>32</v>
      </c>
      <c r="E34" s="46">
        <f t="shared" si="12"/>
        <v>0</v>
      </c>
      <c r="F34" s="46">
        <f t="shared" si="17"/>
        <v>0</v>
      </c>
      <c r="G34" s="46">
        <f t="shared" si="21"/>
        <v>0</v>
      </c>
      <c r="H34" s="46">
        <f t="shared" si="27"/>
        <v>0</v>
      </c>
      <c r="I34" s="46">
        <f t="shared" si="31"/>
        <v>0</v>
      </c>
      <c r="J34" s="46">
        <f t="shared" si="35"/>
        <v>0</v>
      </c>
      <c r="K34" s="46">
        <f t="shared" si="39"/>
        <v>0</v>
      </c>
      <c r="L34" s="46">
        <f t="shared" si="43"/>
        <v>0</v>
      </c>
      <c r="M34" s="46">
        <f t="shared" si="48"/>
        <v>0</v>
      </c>
      <c r="N34" s="46">
        <f t="shared" si="51"/>
        <v>0</v>
      </c>
      <c r="O34" s="46">
        <f t="shared" si="55"/>
        <v>0</v>
      </c>
      <c r="P34" s="46">
        <f t="shared" si="59"/>
        <v>0</v>
      </c>
      <c r="Q34" s="46">
        <f t="shared" si="63"/>
        <v>0</v>
      </c>
      <c r="R34" s="46">
        <f t="shared" si="66"/>
        <v>0</v>
      </c>
      <c r="S34" s="46">
        <f t="shared" si="70"/>
        <v>0</v>
      </c>
      <c r="T34" s="46">
        <f t="shared" si="74"/>
        <v>0</v>
      </c>
      <c r="U34" s="46">
        <f t="shared" si="78"/>
        <v>0</v>
      </c>
      <c r="V34" s="46">
        <f t="shared" si="82"/>
        <v>0</v>
      </c>
      <c r="W34" s="46">
        <f t="shared" si="86"/>
        <v>0</v>
      </c>
      <c r="X34" s="46">
        <f t="shared" si="90"/>
        <v>0</v>
      </c>
      <c r="Y34" s="46">
        <f t="shared" si="94"/>
        <v>0</v>
      </c>
      <c r="Z34" s="46">
        <f t="shared" si="97"/>
        <v>0</v>
      </c>
      <c r="AA34" s="46">
        <f t="shared" si="101"/>
        <v>0</v>
      </c>
      <c r="AB34" s="46">
        <f t="shared" si="105"/>
        <v>0</v>
      </c>
      <c r="AC34" s="46">
        <f t="shared" si="109"/>
        <v>0</v>
      </c>
      <c r="AD34" s="46">
        <f t="shared" si="113"/>
        <v>0</v>
      </c>
      <c r="AE34" s="46">
        <f t="shared" si="117"/>
        <v>0</v>
      </c>
      <c r="AF34" s="46">
        <f t="shared" si="121"/>
        <v>0</v>
      </c>
      <c r="AG34" s="46">
        <f t="shared" si="125"/>
        <v>0</v>
      </c>
      <c r="AH34" s="46">
        <f t="shared" si="129"/>
        <v>0</v>
      </c>
      <c r="AI34" s="46">
        <f aca="true" t="shared" si="133" ref="AI34:AI65">IF($FH$2&gt;32,D3,0)</f>
        <v>0</v>
      </c>
      <c r="BC34" s="46">
        <f t="shared" si="6"/>
        <v>32</v>
      </c>
      <c r="BD34" s="6" t="e">
        <f>#REF!*BC34</f>
        <v>#REF!</v>
      </c>
      <c r="BE34" s="46">
        <f t="shared" si="18"/>
        <v>496</v>
      </c>
      <c r="BF34" s="46">
        <f t="shared" si="22"/>
        <v>0</v>
      </c>
      <c r="BG34" s="46">
        <f t="shared" si="23"/>
        <v>0</v>
      </c>
      <c r="BH34" s="46">
        <f t="shared" si="28"/>
        <v>0</v>
      </c>
      <c r="BI34" s="46">
        <f t="shared" si="32"/>
        <v>0</v>
      </c>
      <c r="BJ34" s="46">
        <f t="shared" si="36"/>
        <v>0</v>
      </c>
      <c r="BK34" s="46">
        <f t="shared" si="40"/>
        <v>0</v>
      </c>
      <c r="BL34" s="46">
        <f t="shared" si="44"/>
        <v>0</v>
      </c>
      <c r="BM34" s="46">
        <f t="shared" si="49"/>
        <v>0</v>
      </c>
      <c r="BN34" s="46">
        <f t="shared" si="52"/>
        <v>0</v>
      </c>
      <c r="BO34" s="46">
        <f t="shared" si="56"/>
        <v>0</v>
      </c>
      <c r="BP34" s="46">
        <f t="shared" si="60"/>
        <v>0</v>
      </c>
      <c r="BQ34" s="46">
        <f t="shared" si="64"/>
        <v>0</v>
      </c>
      <c r="BR34" s="46">
        <f t="shared" si="67"/>
        <v>0</v>
      </c>
      <c r="BS34" s="46">
        <f t="shared" si="71"/>
        <v>0</v>
      </c>
      <c r="BT34" s="46">
        <f t="shared" si="75"/>
        <v>0</v>
      </c>
      <c r="BU34" s="46">
        <f t="shared" si="79"/>
        <v>0</v>
      </c>
      <c r="BV34" s="46">
        <f t="shared" si="83"/>
        <v>0</v>
      </c>
      <c r="BW34" s="46">
        <f t="shared" si="87"/>
        <v>0</v>
      </c>
      <c r="BX34" s="46">
        <f t="shared" si="91"/>
        <v>0</v>
      </c>
      <c r="BY34" s="46">
        <f t="shared" si="95"/>
        <v>0</v>
      </c>
      <c r="BZ34" s="46">
        <f t="shared" si="98"/>
        <v>0</v>
      </c>
      <c r="CA34" s="46">
        <f t="shared" si="102"/>
        <v>0</v>
      </c>
      <c r="CB34" s="46">
        <f t="shared" si="106"/>
        <v>0</v>
      </c>
      <c r="CC34" s="46">
        <f t="shared" si="110"/>
        <v>0</v>
      </c>
      <c r="CD34" s="46">
        <f t="shared" si="114"/>
        <v>0</v>
      </c>
      <c r="CE34" s="46">
        <f t="shared" si="118"/>
        <v>0</v>
      </c>
      <c r="CF34" s="46">
        <f t="shared" si="122"/>
        <v>0</v>
      </c>
      <c r="CG34" s="46">
        <f t="shared" si="126"/>
        <v>0</v>
      </c>
      <c r="CH34" s="46">
        <f t="shared" si="130"/>
        <v>0</v>
      </c>
      <c r="CI34" s="46">
        <f aca="true" t="shared" si="134" ref="CI34:CI65">IF($FH$2&gt;31,BY24,0)</f>
        <v>0</v>
      </c>
      <c r="DD34" s="46">
        <f t="shared" si="7"/>
        <v>496</v>
      </c>
      <c r="DE34" s="47" t="e">
        <f>#REF!*DD34</f>
        <v>#REF!</v>
      </c>
      <c r="DF34" s="46">
        <f t="shared" si="45"/>
        <v>4960</v>
      </c>
      <c r="DG34" s="46">
        <f t="shared" si="24"/>
        <v>0</v>
      </c>
      <c r="DH34" s="46">
        <f t="shared" si="29"/>
        <v>0</v>
      </c>
      <c r="DI34" s="46">
        <f t="shared" si="33"/>
        <v>0</v>
      </c>
      <c r="DJ34" s="46">
        <f t="shared" si="37"/>
        <v>0</v>
      </c>
      <c r="DK34" s="46">
        <f t="shared" si="41"/>
        <v>0</v>
      </c>
      <c r="DL34" s="46">
        <f t="shared" si="46"/>
        <v>0</v>
      </c>
      <c r="DM34" s="46">
        <f t="shared" si="50"/>
        <v>0</v>
      </c>
      <c r="DN34" s="46">
        <f t="shared" si="53"/>
        <v>0</v>
      </c>
      <c r="DO34" s="46">
        <f t="shared" si="57"/>
        <v>0</v>
      </c>
      <c r="DP34" s="46">
        <f t="shared" si="61"/>
        <v>0</v>
      </c>
      <c r="DQ34" s="46">
        <f t="shared" si="68"/>
        <v>0</v>
      </c>
      <c r="DR34" s="46">
        <f t="shared" si="72"/>
        <v>0</v>
      </c>
      <c r="DS34" s="46">
        <f t="shared" si="76"/>
        <v>0</v>
      </c>
      <c r="DT34" s="46">
        <f t="shared" si="80"/>
        <v>0</v>
      </c>
      <c r="DU34" s="46">
        <f t="shared" si="84"/>
        <v>0</v>
      </c>
      <c r="DV34" s="46">
        <f t="shared" si="88"/>
        <v>0</v>
      </c>
      <c r="DW34" s="46">
        <f t="shared" si="92"/>
        <v>0</v>
      </c>
      <c r="DX34" s="46">
        <f t="shared" si="96"/>
        <v>0</v>
      </c>
      <c r="DY34" s="46">
        <f t="shared" si="99"/>
        <v>0</v>
      </c>
      <c r="DZ34" s="46">
        <f t="shared" si="103"/>
        <v>0</v>
      </c>
      <c r="EA34" s="46">
        <f t="shared" si="107"/>
        <v>0</v>
      </c>
      <c r="EB34" s="46">
        <f t="shared" si="111"/>
        <v>0</v>
      </c>
      <c r="EC34" s="46">
        <f t="shared" si="115"/>
        <v>0</v>
      </c>
      <c r="ED34" s="46">
        <f t="shared" si="119"/>
        <v>0</v>
      </c>
      <c r="EE34" s="46">
        <f t="shared" si="123"/>
        <v>0</v>
      </c>
      <c r="EF34" s="46">
        <f t="shared" si="127"/>
        <v>0</v>
      </c>
      <c r="EG34" s="46">
        <f t="shared" si="131"/>
        <v>0</v>
      </c>
      <c r="EH34" s="46">
        <f aca="true" t="shared" si="135" ref="EH34:EH73">IF($FH$2&gt;29,DX24,0)</f>
        <v>0</v>
      </c>
      <c r="EI34" s="46">
        <f>IF($FH$2&gt;3,$DF$4,0)</f>
        <v>0</v>
      </c>
      <c r="FE34" s="46">
        <f t="shared" si="8"/>
        <v>4960</v>
      </c>
      <c r="FF34" s="47" t="e">
        <f>#REF!*FE34</f>
        <v>#REF!</v>
      </c>
      <c r="FG34" s="3" t="s">
        <v>203</v>
      </c>
      <c r="FH34" s="12">
        <f>IF($FH$2&gt;1,SUM(FU98:FU109)+FH22,0)</f>
        <v>1468609</v>
      </c>
      <c r="FM34" s="8"/>
      <c r="FN34" s="15">
        <v>33</v>
      </c>
      <c r="FO34" s="23">
        <f t="shared" si="9"/>
        <v>32</v>
      </c>
      <c r="FP34" s="25">
        <f aca="true" t="shared" si="136" ref="FP34:FP65">FO34*$FH$1</f>
        <v>64</v>
      </c>
      <c r="FQ34" s="14">
        <f t="shared" si="13"/>
        <v>640</v>
      </c>
      <c r="FR34" s="35">
        <f t="shared" si="10"/>
        <v>496</v>
      </c>
      <c r="FS34" s="26">
        <f t="shared" si="19"/>
        <v>992</v>
      </c>
      <c r="FT34" s="14">
        <f t="shared" si="14"/>
        <v>9920</v>
      </c>
      <c r="FU34" s="44">
        <f t="shared" si="15"/>
        <v>10560</v>
      </c>
      <c r="FV34" s="78">
        <f t="shared" si="25"/>
        <v>12894</v>
      </c>
      <c r="FW34" s="8">
        <f>FR37*$GK$7</f>
        <v>2082.5</v>
      </c>
      <c r="FX34" s="8">
        <f aca="true" t="shared" si="137" ref="FX34:FX44">FX33+(FR37*$GK$7)</f>
        <v>4046</v>
      </c>
      <c r="FY34" s="8">
        <f t="shared" si="132"/>
        <v>5894</v>
      </c>
      <c r="FZ34" s="8">
        <f t="shared" si="128"/>
        <v>7630</v>
      </c>
      <c r="GA34" s="8">
        <f t="shared" si="124"/>
        <v>9257.5</v>
      </c>
      <c r="GB34" s="8">
        <f t="shared" si="120"/>
        <v>10780</v>
      </c>
      <c r="GC34" s="8">
        <f t="shared" si="116"/>
        <v>12201</v>
      </c>
      <c r="GD34" s="8">
        <f t="shared" si="112"/>
        <v>13524</v>
      </c>
      <c r="GE34" s="8">
        <f t="shared" si="108"/>
        <v>14752.5</v>
      </c>
      <c r="GF34" s="8">
        <f t="shared" si="104"/>
        <v>15890</v>
      </c>
      <c r="GG34" s="8">
        <f t="shared" si="100"/>
        <v>16940</v>
      </c>
      <c r="GH34" s="7" t="e">
        <f>((FO37+FR37+1)*#REF!)/1000</f>
        <v>#REF!</v>
      </c>
    </row>
    <row r="35" spans="1:190" ht="88.5" thickBot="1">
      <c r="A35" s="46">
        <v>34</v>
      </c>
      <c r="B35" s="46">
        <v>1</v>
      </c>
      <c r="C35" s="47" t="e">
        <f>#REF!</f>
        <v>#REF!</v>
      </c>
      <c r="D35" s="46">
        <v>33</v>
      </c>
      <c r="E35" s="46">
        <f t="shared" si="12"/>
        <v>0</v>
      </c>
      <c r="F35" s="46">
        <f t="shared" si="17"/>
        <v>0</v>
      </c>
      <c r="G35" s="46">
        <f t="shared" si="21"/>
        <v>0</v>
      </c>
      <c r="H35" s="46">
        <f t="shared" si="27"/>
        <v>0</v>
      </c>
      <c r="I35" s="46">
        <f t="shared" si="31"/>
        <v>0</v>
      </c>
      <c r="J35" s="46">
        <f t="shared" si="35"/>
        <v>0</v>
      </c>
      <c r="K35" s="46">
        <f t="shared" si="39"/>
        <v>0</v>
      </c>
      <c r="L35" s="46">
        <f t="shared" si="43"/>
        <v>0</v>
      </c>
      <c r="M35" s="46">
        <f t="shared" si="48"/>
        <v>0</v>
      </c>
      <c r="N35" s="46">
        <f t="shared" si="51"/>
        <v>0</v>
      </c>
      <c r="O35" s="46">
        <f t="shared" si="55"/>
        <v>0</v>
      </c>
      <c r="P35" s="46">
        <f t="shared" si="59"/>
        <v>0</v>
      </c>
      <c r="Q35" s="46">
        <f t="shared" si="63"/>
        <v>0</v>
      </c>
      <c r="R35" s="46">
        <f t="shared" si="66"/>
        <v>0</v>
      </c>
      <c r="S35" s="46">
        <f t="shared" si="70"/>
        <v>0</v>
      </c>
      <c r="T35" s="46">
        <f t="shared" si="74"/>
        <v>0</v>
      </c>
      <c r="U35" s="46">
        <f t="shared" si="78"/>
        <v>0</v>
      </c>
      <c r="V35" s="46">
        <f t="shared" si="82"/>
        <v>0</v>
      </c>
      <c r="W35" s="46">
        <f t="shared" si="86"/>
        <v>0</v>
      </c>
      <c r="X35" s="46">
        <f t="shared" si="90"/>
        <v>0</v>
      </c>
      <c r="Y35" s="46">
        <f t="shared" si="94"/>
        <v>0</v>
      </c>
      <c r="Z35" s="46">
        <f t="shared" si="97"/>
        <v>0</v>
      </c>
      <c r="AA35" s="46">
        <f t="shared" si="101"/>
        <v>0</v>
      </c>
      <c r="AB35" s="46">
        <f t="shared" si="105"/>
        <v>0</v>
      </c>
      <c r="AC35" s="46">
        <f t="shared" si="109"/>
        <v>0</v>
      </c>
      <c r="AD35" s="46">
        <f t="shared" si="113"/>
        <v>0</v>
      </c>
      <c r="AE35" s="46">
        <f t="shared" si="117"/>
        <v>0</v>
      </c>
      <c r="AF35" s="46">
        <f t="shared" si="121"/>
        <v>0</v>
      </c>
      <c r="AG35" s="46">
        <f t="shared" si="125"/>
        <v>0</v>
      </c>
      <c r="AH35" s="46">
        <f t="shared" si="129"/>
        <v>0</v>
      </c>
      <c r="AI35" s="46">
        <f t="shared" si="133"/>
        <v>0</v>
      </c>
      <c r="AJ35" s="46">
        <f aca="true" t="shared" si="138" ref="AJ35:AJ66">IF($FH$2&gt;33,D3,0)</f>
        <v>0</v>
      </c>
      <c r="BC35" s="46">
        <f t="shared" si="6"/>
        <v>33</v>
      </c>
      <c r="BD35" s="6" t="e">
        <f>#REF!*BC35</f>
        <v>#REF!</v>
      </c>
      <c r="BE35" s="46">
        <f t="shared" si="18"/>
        <v>528</v>
      </c>
      <c r="BF35" s="46">
        <f t="shared" si="22"/>
        <v>0</v>
      </c>
      <c r="BG35" s="46">
        <f t="shared" si="23"/>
        <v>0</v>
      </c>
      <c r="BH35" s="46">
        <f t="shared" si="28"/>
        <v>0</v>
      </c>
      <c r="BI35" s="46">
        <f t="shared" si="32"/>
        <v>0</v>
      </c>
      <c r="BJ35" s="46">
        <f t="shared" si="36"/>
        <v>0</v>
      </c>
      <c r="BK35" s="46">
        <f t="shared" si="40"/>
        <v>0</v>
      </c>
      <c r="BL35" s="46">
        <f t="shared" si="44"/>
        <v>0</v>
      </c>
      <c r="BM35" s="46">
        <f t="shared" si="49"/>
        <v>0</v>
      </c>
      <c r="BN35" s="46">
        <f t="shared" si="52"/>
        <v>0</v>
      </c>
      <c r="BO35" s="46">
        <f t="shared" si="56"/>
        <v>0</v>
      </c>
      <c r="BP35" s="46">
        <f t="shared" si="60"/>
        <v>0</v>
      </c>
      <c r="BQ35" s="46">
        <f t="shared" si="64"/>
        <v>0</v>
      </c>
      <c r="BR35" s="46">
        <f t="shared" si="67"/>
        <v>0</v>
      </c>
      <c r="BS35" s="46">
        <f t="shared" si="71"/>
        <v>0</v>
      </c>
      <c r="BT35" s="46">
        <f t="shared" si="75"/>
        <v>0</v>
      </c>
      <c r="BU35" s="46">
        <f t="shared" si="79"/>
        <v>0</v>
      </c>
      <c r="BV35" s="46">
        <f t="shared" si="83"/>
        <v>0</v>
      </c>
      <c r="BW35" s="46">
        <f t="shared" si="87"/>
        <v>0</v>
      </c>
      <c r="BX35" s="46">
        <f t="shared" si="91"/>
        <v>0</v>
      </c>
      <c r="BY35" s="46">
        <f t="shared" si="95"/>
        <v>0</v>
      </c>
      <c r="BZ35" s="46">
        <f t="shared" si="98"/>
        <v>0</v>
      </c>
      <c r="CA35" s="46">
        <f t="shared" si="102"/>
        <v>0</v>
      </c>
      <c r="CB35" s="46">
        <f t="shared" si="106"/>
        <v>0</v>
      </c>
      <c r="CC35" s="46">
        <f t="shared" si="110"/>
        <v>0</v>
      </c>
      <c r="CD35" s="46">
        <f t="shared" si="114"/>
        <v>0</v>
      </c>
      <c r="CE35" s="46">
        <f t="shared" si="118"/>
        <v>0</v>
      </c>
      <c r="CF35" s="46">
        <f t="shared" si="122"/>
        <v>0</v>
      </c>
      <c r="CG35" s="46">
        <f t="shared" si="126"/>
        <v>0</v>
      </c>
      <c r="CH35" s="46">
        <f t="shared" si="130"/>
        <v>0</v>
      </c>
      <c r="CI35" s="46">
        <f t="shared" si="134"/>
        <v>0</v>
      </c>
      <c r="CJ35" s="46">
        <f aca="true" t="shared" si="139" ref="CJ35:CJ66">IF($FH$2&gt;32,BZ25,0)</f>
        <v>0</v>
      </c>
      <c r="DD35" s="46">
        <f t="shared" si="7"/>
        <v>528</v>
      </c>
      <c r="DE35" s="47" t="e">
        <f>#REF!*DD35</f>
        <v>#REF!</v>
      </c>
      <c r="DF35" s="46">
        <f t="shared" si="45"/>
        <v>5456</v>
      </c>
      <c r="DG35" s="46">
        <f t="shared" si="24"/>
        <v>0</v>
      </c>
      <c r="DH35" s="46">
        <f t="shared" si="29"/>
        <v>0</v>
      </c>
      <c r="DI35" s="46">
        <f t="shared" si="33"/>
        <v>0</v>
      </c>
      <c r="DJ35" s="46">
        <f t="shared" si="37"/>
        <v>0</v>
      </c>
      <c r="DK35" s="46">
        <f t="shared" si="41"/>
        <v>0</v>
      </c>
      <c r="DL35" s="46">
        <f t="shared" si="46"/>
        <v>0</v>
      </c>
      <c r="DM35" s="46">
        <f t="shared" si="50"/>
        <v>0</v>
      </c>
      <c r="DN35" s="46">
        <f t="shared" si="53"/>
        <v>0</v>
      </c>
      <c r="DO35" s="46">
        <f t="shared" si="57"/>
        <v>0</v>
      </c>
      <c r="DP35" s="46">
        <f t="shared" si="61"/>
        <v>0</v>
      </c>
      <c r="DQ35" s="46">
        <f t="shared" si="68"/>
        <v>0</v>
      </c>
      <c r="DR35" s="46">
        <f t="shared" si="72"/>
        <v>0</v>
      </c>
      <c r="DS35" s="46">
        <f t="shared" si="76"/>
        <v>0</v>
      </c>
      <c r="DT35" s="46">
        <f t="shared" si="80"/>
        <v>0</v>
      </c>
      <c r="DU35" s="46">
        <f t="shared" si="84"/>
        <v>0</v>
      </c>
      <c r="DV35" s="46">
        <f t="shared" si="88"/>
        <v>0</v>
      </c>
      <c r="DW35" s="46">
        <f t="shared" si="92"/>
        <v>0</v>
      </c>
      <c r="DX35" s="46">
        <f t="shared" si="96"/>
        <v>0</v>
      </c>
      <c r="DY35" s="46">
        <f t="shared" si="99"/>
        <v>0</v>
      </c>
      <c r="DZ35" s="46">
        <f t="shared" si="103"/>
        <v>0</v>
      </c>
      <c r="EA35" s="46">
        <f t="shared" si="107"/>
        <v>0</v>
      </c>
      <c r="EB35" s="46">
        <f t="shared" si="111"/>
        <v>0</v>
      </c>
      <c r="EC35" s="46">
        <f t="shared" si="115"/>
        <v>0</v>
      </c>
      <c r="ED35" s="46">
        <f t="shared" si="119"/>
        <v>0</v>
      </c>
      <c r="EE35" s="46">
        <f t="shared" si="123"/>
        <v>0</v>
      </c>
      <c r="EF35" s="46">
        <f t="shared" si="127"/>
        <v>0</v>
      </c>
      <c r="EG35" s="46">
        <f t="shared" si="131"/>
        <v>0</v>
      </c>
      <c r="EH35" s="46">
        <f t="shared" si="135"/>
        <v>0</v>
      </c>
      <c r="EI35" s="46">
        <f aca="true" t="shared" si="140" ref="EI35:EI73">IF($FH$2&gt;30,DY25,0)</f>
        <v>0</v>
      </c>
      <c r="EJ35" s="46">
        <f>IF($FH$2&gt;3,$DF$4,0)</f>
        <v>0</v>
      </c>
      <c r="FE35" s="46">
        <f t="shared" si="8"/>
        <v>5456</v>
      </c>
      <c r="FF35" s="47" t="e">
        <f>#REF!*FE35</f>
        <v>#REF!</v>
      </c>
      <c r="FG35" s="3" t="s">
        <v>204</v>
      </c>
      <c r="FH35" s="12">
        <f>IF($FH$2&gt;1,SUM(FU110:FU121)+FH23,0)</f>
        <v>1834081</v>
      </c>
      <c r="FM35" s="8"/>
      <c r="FN35" s="15">
        <v>34</v>
      </c>
      <c r="FO35" s="23">
        <f aca="true" t="shared" si="141" ref="FO35:FO66">IF($FH$2&gt;1,B34+BC34,0)</f>
        <v>33</v>
      </c>
      <c r="FP35" s="25">
        <f t="shared" si="136"/>
        <v>66</v>
      </c>
      <c r="FQ35" s="14">
        <f t="shared" si="13"/>
        <v>660</v>
      </c>
      <c r="FR35" s="35">
        <f aca="true" t="shared" si="142" ref="FR35:FR66">IF($FH$2&gt;1,DD35,0)</f>
        <v>528</v>
      </c>
      <c r="FS35" s="26">
        <f t="shared" si="19"/>
        <v>1056</v>
      </c>
      <c r="FT35" s="14">
        <f t="shared" si="14"/>
        <v>10560</v>
      </c>
      <c r="FU35" s="44">
        <f t="shared" si="15"/>
        <v>11220</v>
      </c>
      <c r="FV35" s="78">
        <f t="shared" si="25"/>
        <v>14857.5</v>
      </c>
      <c r="FW35" s="8">
        <f aca="true" t="shared" si="143" ref="FW35:FW45">FW34+(FR38*$GK$7)</f>
        <v>4287.5</v>
      </c>
      <c r="FX35" s="8">
        <f t="shared" si="137"/>
        <v>6251</v>
      </c>
      <c r="FY35" s="8">
        <f t="shared" si="132"/>
        <v>8099</v>
      </c>
      <c r="FZ35" s="8">
        <f t="shared" si="128"/>
        <v>9835</v>
      </c>
      <c r="GA35" s="8">
        <f t="shared" si="124"/>
        <v>11462.5</v>
      </c>
      <c r="GB35" s="8">
        <f t="shared" si="120"/>
        <v>12985</v>
      </c>
      <c r="GC35" s="8">
        <f t="shared" si="116"/>
        <v>14406</v>
      </c>
      <c r="GD35" s="8">
        <f t="shared" si="112"/>
        <v>15729</v>
      </c>
      <c r="GE35" s="8">
        <f t="shared" si="108"/>
        <v>16957.5</v>
      </c>
      <c r="GF35" s="8">
        <f t="shared" si="104"/>
        <v>18095</v>
      </c>
      <c r="GG35" s="10">
        <f t="shared" si="100"/>
        <v>19145</v>
      </c>
      <c r="GH35" s="9" t="e">
        <f>((FO38+FR38+1)*#REF!)/1000</f>
        <v>#REF!</v>
      </c>
    </row>
    <row r="36" spans="1:190" ht="88.5" thickBot="1">
      <c r="A36" s="46">
        <v>35</v>
      </c>
      <c r="B36" s="46">
        <v>1</v>
      </c>
      <c r="C36" s="47" t="e">
        <f>#REF!</f>
        <v>#REF!</v>
      </c>
      <c r="D36" s="46">
        <v>34</v>
      </c>
      <c r="E36" s="46">
        <f aca="true" t="shared" si="144" ref="E36:E67">IF($FH$2&gt;2,D35,0)</f>
        <v>0</v>
      </c>
      <c r="F36" s="46">
        <f t="shared" si="17"/>
        <v>0</v>
      </c>
      <c r="G36" s="46">
        <f t="shared" si="21"/>
        <v>0</v>
      </c>
      <c r="H36" s="46">
        <f t="shared" si="27"/>
        <v>0</v>
      </c>
      <c r="I36" s="46">
        <f t="shared" si="31"/>
        <v>0</v>
      </c>
      <c r="J36" s="46">
        <f t="shared" si="35"/>
        <v>0</v>
      </c>
      <c r="K36" s="46">
        <f t="shared" si="39"/>
        <v>0</v>
      </c>
      <c r="L36" s="46">
        <f t="shared" si="43"/>
        <v>0</v>
      </c>
      <c r="M36" s="46">
        <f t="shared" si="48"/>
        <v>0</v>
      </c>
      <c r="N36" s="46">
        <f t="shared" si="51"/>
        <v>0</v>
      </c>
      <c r="O36" s="46">
        <f t="shared" si="55"/>
        <v>0</v>
      </c>
      <c r="P36" s="46">
        <f t="shared" si="59"/>
        <v>0</v>
      </c>
      <c r="Q36" s="46">
        <f t="shared" si="63"/>
        <v>0</v>
      </c>
      <c r="R36" s="46">
        <f t="shared" si="66"/>
        <v>0</v>
      </c>
      <c r="S36" s="46">
        <f t="shared" si="70"/>
        <v>0</v>
      </c>
      <c r="T36" s="46">
        <f t="shared" si="74"/>
        <v>0</v>
      </c>
      <c r="U36" s="46">
        <f t="shared" si="78"/>
        <v>0</v>
      </c>
      <c r="V36" s="46">
        <f t="shared" si="82"/>
        <v>0</v>
      </c>
      <c r="W36" s="46">
        <f t="shared" si="86"/>
        <v>0</v>
      </c>
      <c r="X36" s="46">
        <f t="shared" si="90"/>
        <v>0</v>
      </c>
      <c r="Y36" s="46">
        <f t="shared" si="94"/>
        <v>0</v>
      </c>
      <c r="Z36" s="46">
        <f t="shared" si="97"/>
        <v>0</v>
      </c>
      <c r="AA36" s="46">
        <f t="shared" si="101"/>
        <v>0</v>
      </c>
      <c r="AB36" s="46">
        <f t="shared" si="105"/>
        <v>0</v>
      </c>
      <c r="AC36" s="46">
        <f t="shared" si="109"/>
        <v>0</v>
      </c>
      <c r="AD36" s="46">
        <f t="shared" si="113"/>
        <v>0</v>
      </c>
      <c r="AE36" s="46">
        <f t="shared" si="117"/>
        <v>0</v>
      </c>
      <c r="AF36" s="46">
        <f t="shared" si="121"/>
        <v>0</v>
      </c>
      <c r="AG36" s="46">
        <f t="shared" si="125"/>
        <v>0</v>
      </c>
      <c r="AH36" s="46">
        <f t="shared" si="129"/>
        <v>0</v>
      </c>
      <c r="AI36" s="46">
        <f t="shared" si="133"/>
        <v>0</v>
      </c>
      <c r="AJ36" s="46">
        <f t="shared" si="138"/>
        <v>0</v>
      </c>
      <c r="AK36" s="46">
        <f aca="true" t="shared" si="145" ref="AK36:AK67">IF($FH$2&gt;34,D3,0)</f>
        <v>0</v>
      </c>
      <c r="BC36" s="46">
        <f t="shared" si="6"/>
        <v>34</v>
      </c>
      <c r="BD36" s="6" t="e">
        <f>#REF!*BC36</f>
        <v>#REF!</v>
      </c>
      <c r="BE36" s="46">
        <f t="shared" si="18"/>
        <v>561</v>
      </c>
      <c r="BF36" s="46">
        <f t="shared" si="22"/>
        <v>0</v>
      </c>
      <c r="BG36" s="46">
        <f t="shared" si="23"/>
        <v>0</v>
      </c>
      <c r="BH36" s="46">
        <f t="shared" si="28"/>
        <v>0</v>
      </c>
      <c r="BI36" s="46">
        <f t="shared" si="32"/>
        <v>0</v>
      </c>
      <c r="BJ36" s="46">
        <f t="shared" si="36"/>
        <v>0</v>
      </c>
      <c r="BK36" s="46">
        <f t="shared" si="40"/>
        <v>0</v>
      </c>
      <c r="BL36" s="46">
        <f t="shared" si="44"/>
        <v>0</v>
      </c>
      <c r="BM36" s="46">
        <f t="shared" si="49"/>
        <v>0</v>
      </c>
      <c r="BN36" s="46">
        <f t="shared" si="52"/>
        <v>0</v>
      </c>
      <c r="BO36" s="46">
        <f t="shared" si="56"/>
        <v>0</v>
      </c>
      <c r="BP36" s="46">
        <f t="shared" si="60"/>
        <v>0</v>
      </c>
      <c r="BQ36" s="46">
        <f t="shared" si="64"/>
        <v>0</v>
      </c>
      <c r="BR36" s="46">
        <f t="shared" si="67"/>
        <v>0</v>
      </c>
      <c r="BS36" s="46">
        <f t="shared" si="71"/>
        <v>0</v>
      </c>
      <c r="BT36" s="46">
        <f t="shared" si="75"/>
        <v>0</v>
      </c>
      <c r="BU36" s="46">
        <f t="shared" si="79"/>
        <v>0</v>
      </c>
      <c r="BV36" s="46">
        <f t="shared" si="83"/>
        <v>0</v>
      </c>
      <c r="BW36" s="46">
        <f t="shared" si="87"/>
        <v>0</v>
      </c>
      <c r="BX36" s="46">
        <f t="shared" si="91"/>
        <v>0</v>
      </c>
      <c r="BY36" s="46">
        <f t="shared" si="95"/>
        <v>0</v>
      </c>
      <c r="BZ36" s="46">
        <f t="shared" si="98"/>
        <v>0</v>
      </c>
      <c r="CA36" s="46">
        <f t="shared" si="102"/>
        <v>0</v>
      </c>
      <c r="CB36" s="46">
        <f t="shared" si="106"/>
        <v>0</v>
      </c>
      <c r="CC36" s="46">
        <f t="shared" si="110"/>
        <v>0</v>
      </c>
      <c r="CD36" s="46">
        <f t="shared" si="114"/>
        <v>0</v>
      </c>
      <c r="CE36" s="46">
        <f t="shared" si="118"/>
        <v>0</v>
      </c>
      <c r="CF36" s="46">
        <f t="shared" si="122"/>
        <v>0</v>
      </c>
      <c r="CG36" s="46">
        <f t="shared" si="126"/>
        <v>0</v>
      </c>
      <c r="CH36" s="46">
        <f t="shared" si="130"/>
        <v>0</v>
      </c>
      <c r="CI36" s="46">
        <f t="shared" si="134"/>
        <v>0</v>
      </c>
      <c r="CJ36" s="46">
        <f t="shared" si="139"/>
        <v>0</v>
      </c>
      <c r="CK36" s="46">
        <f aca="true" t="shared" si="146" ref="CK36:CK67">IF($FH$2&gt;33,CA26,0)</f>
        <v>0</v>
      </c>
      <c r="DD36" s="46">
        <f t="shared" si="7"/>
        <v>561</v>
      </c>
      <c r="DE36" s="47" t="e">
        <f>#REF!*DD36</f>
        <v>#REF!</v>
      </c>
      <c r="DF36" s="46">
        <f t="shared" si="45"/>
        <v>5984</v>
      </c>
      <c r="DG36" s="46">
        <f t="shared" si="24"/>
        <v>0</v>
      </c>
      <c r="DH36" s="46">
        <f t="shared" si="29"/>
        <v>0</v>
      </c>
      <c r="DI36" s="46">
        <f t="shared" si="33"/>
        <v>0</v>
      </c>
      <c r="DJ36" s="46">
        <f t="shared" si="37"/>
        <v>0</v>
      </c>
      <c r="DK36" s="46">
        <f t="shared" si="41"/>
        <v>0</v>
      </c>
      <c r="DL36" s="46">
        <f t="shared" si="46"/>
        <v>0</v>
      </c>
      <c r="DM36" s="46">
        <f t="shared" si="50"/>
        <v>0</v>
      </c>
      <c r="DN36" s="46">
        <f t="shared" si="53"/>
        <v>0</v>
      </c>
      <c r="DO36" s="46">
        <f t="shared" si="57"/>
        <v>0</v>
      </c>
      <c r="DP36" s="46">
        <f t="shared" si="61"/>
        <v>0</v>
      </c>
      <c r="DQ36" s="46">
        <f t="shared" si="68"/>
        <v>0</v>
      </c>
      <c r="DR36" s="46">
        <f t="shared" si="72"/>
        <v>0</v>
      </c>
      <c r="DS36" s="46">
        <f t="shared" si="76"/>
        <v>0</v>
      </c>
      <c r="DT36" s="46">
        <f t="shared" si="80"/>
        <v>0</v>
      </c>
      <c r="DU36" s="46">
        <f t="shared" si="84"/>
        <v>0</v>
      </c>
      <c r="DV36" s="46">
        <f t="shared" si="88"/>
        <v>0</v>
      </c>
      <c r="DW36" s="46">
        <f t="shared" si="92"/>
        <v>0</v>
      </c>
      <c r="DX36" s="46">
        <f t="shared" si="96"/>
        <v>0</v>
      </c>
      <c r="DY36" s="46">
        <f t="shared" si="99"/>
        <v>0</v>
      </c>
      <c r="DZ36" s="46">
        <f t="shared" si="103"/>
        <v>0</v>
      </c>
      <c r="EA36" s="46">
        <f t="shared" si="107"/>
        <v>0</v>
      </c>
      <c r="EB36" s="46">
        <f t="shared" si="111"/>
        <v>0</v>
      </c>
      <c r="EC36" s="46">
        <f t="shared" si="115"/>
        <v>0</v>
      </c>
      <c r="ED36" s="46">
        <f t="shared" si="119"/>
        <v>0</v>
      </c>
      <c r="EE36" s="46">
        <f t="shared" si="123"/>
        <v>0</v>
      </c>
      <c r="EF36" s="46">
        <f t="shared" si="127"/>
        <v>0</v>
      </c>
      <c r="EG36" s="46">
        <f t="shared" si="131"/>
        <v>0</v>
      </c>
      <c r="EH36" s="46">
        <f t="shared" si="135"/>
        <v>0</v>
      </c>
      <c r="EI36" s="46">
        <f t="shared" si="140"/>
        <v>0</v>
      </c>
      <c r="EJ36" s="46">
        <f aca="true" t="shared" si="147" ref="EJ36:EJ73">IF($FH$2&gt;31,DZ26,0)</f>
        <v>0</v>
      </c>
      <c r="EK36" s="46">
        <f>IF($FH$2&gt;3,$DF$4,0)</f>
        <v>0</v>
      </c>
      <c r="FE36" s="46">
        <f t="shared" si="8"/>
        <v>5984</v>
      </c>
      <c r="FF36" s="47" t="e">
        <f>#REF!*FE36</f>
        <v>#REF!</v>
      </c>
      <c r="FG36" s="3" t="s">
        <v>189</v>
      </c>
      <c r="FH36" s="30">
        <f>SUM(FH26:FH35)</f>
        <v>6767530</v>
      </c>
      <c r="FI36" s="8"/>
      <c r="FJ36" s="8"/>
      <c r="FK36" s="8"/>
      <c r="FL36" s="8"/>
      <c r="FM36" s="8"/>
      <c r="FN36" s="15">
        <v>35</v>
      </c>
      <c r="FO36" s="23">
        <f t="shared" si="141"/>
        <v>34</v>
      </c>
      <c r="FP36" s="25">
        <f t="shared" si="136"/>
        <v>68</v>
      </c>
      <c r="FQ36" s="14">
        <f t="shared" si="13"/>
        <v>680</v>
      </c>
      <c r="FR36" s="35">
        <f t="shared" si="142"/>
        <v>561</v>
      </c>
      <c r="FS36" s="26">
        <f t="shared" si="19"/>
        <v>1122</v>
      </c>
      <c r="FT36" s="14">
        <f t="shared" si="14"/>
        <v>11220</v>
      </c>
      <c r="FU36" s="44">
        <f t="shared" si="15"/>
        <v>11900</v>
      </c>
      <c r="FV36" s="78">
        <f t="shared" si="25"/>
        <v>16940</v>
      </c>
      <c r="FW36" s="8">
        <f t="shared" si="143"/>
        <v>6618.5</v>
      </c>
      <c r="FX36" s="8">
        <f t="shared" si="137"/>
        <v>8582</v>
      </c>
      <c r="FY36" s="8">
        <f t="shared" si="132"/>
        <v>10430</v>
      </c>
      <c r="FZ36" s="8">
        <f t="shared" si="128"/>
        <v>12166</v>
      </c>
      <c r="GA36" s="8">
        <f t="shared" si="124"/>
        <v>13793.5</v>
      </c>
      <c r="GB36" s="8">
        <f t="shared" si="120"/>
        <v>15316</v>
      </c>
      <c r="GC36" s="8">
        <f t="shared" si="116"/>
        <v>16737</v>
      </c>
      <c r="GD36" s="8">
        <f t="shared" si="112"/>
        <v>18060</v>
      </c>
      <c r="GE36" s="8">
        <f t="shared" si="108"/>
        <v>19288.5</v>
      </c>
      <c r="GF36" s="10">
        <f t="shared" si="104"/>
        <v>20426</v>
      </c>
      <c r="GG36" s="8">
        <f>FR39*$GK$7</f>
        <v>2331</v>
      </c>
      <c r="GH36" s="9" t="e">
        <f>((FO39+FR39+1)*#REF!)/1000</f>
        <v>#REF!</v>
      </c>
    </row>
    <row r="37" spans="1:190" ht="88.5" thickBot="1">
      <c r="A37" s="46">
        <v>36</v>
      </c>
      <c r="B37" s="46">
        <v>1</v>
      </c>
      <c r="C37" s="47" t="e">
        <f>#REF!</f>
        <v>#REF!</v>
      </c>
      <c r="D37" s="46">
        <v>35</v>
      </c>
      <c r="E37" s="46">
        <f t="shared" si="144"/>
        <v>0</v>
      </c>
      <c r="F37" s="46">
        <f aca="true" t="shared" si="148" ref="F37:F68">IF($FH$2&gt;3,D35,0)</f>
        <v>0</v>
      </c>
      <c r="G37" s="46">
        <f t="shared" si="21"/>
        <v>0</v>
      </c>
      <c r="H37" s="46">
        <f t="shared" si="27"/>
        <v>0</v>
      </c>
      <c r="I37" s="46">
        <f t="shared" si="31"/>
        <v>0</v>
      </c>
      <c r="J37" s="46">
        <f t="shared" si="35"/>
        <v>0</v>
      </c>
      <c r="K37" s="46">
        <f t="shared" si="39"/>
        <v>0</v>
      </c>
      <c r="L37" s="46">
        <f t="shared" si="43"/>
        <v>0</v>
      </c>
      <c r="M37" s="46">
        <f t="shared" si="48"/>
        <v>0</v>
      </c>
      <c r="N37" s="46">
        <f t="shared" si="51"/>
        <v>0</v>
      </c>
      <c r="O37" s="46">
        <f t="shared" si="55"/>
        <v>0</v>
      </c>
      <c r="P37" s="46">
        <f t="shared" si="59"/>
        <v>0</v>
      </c>
      <c r="Q37" s="46">
        <f t="shared" si="63"/>
        <v>0</v>
      </c>
      <c r="R37" s="46">
        <f t="shared" si="66"/>
        <v>0</v>
      </c>
      <c r="S37" s="46">
        <f t="shared" si="70"/>
        <v>0</v>
      </c>
      <c r="T37" s="46">
        <f t="shared" si="74"/>
        <v>0</v>
      </c>
      <c r="U37" s="46">
        <f t="shared" si="78"/>
        <v>0</v>
      </c>
      <c r="V37" s="46">
        <f t="shared" si="82"/>
        <v>0</v>
      </c>
      <c r="W37" s="46">
        <f t="shared" si="86"/>
        <v>0</v>
      </c>
      <c r="X37" s="46">
        <f t="shared" si="90"/>
        <v>0</v>
      </c>
      <c r="Y37" s="46">
        <f t="shared" si="94"/>
        <v>0</v>
      </c>
      <c r="Z37" s="46">
        <f t="shared" si="97"/>
        <v>0</v>
      </c>
      <c r="AA37" s="46">
        <f t="shared" si="101"/>
        <v>0</v>
      </c>
      <c r="AB37" s="46">
        <f t="shared" si="105"/>
        <v>0</v>
      </c>
      <c r="AC37" s="46">
        <f t="shared" si="109"/>
        <v>0</v>
      </c>
      <c r="AD37" s="46">
        <f t="shared" si="113"/>
        <v>0</v>
      </c>
      <c r="AE37" s="46">
        <f t="shared" si="117"/>
        <v>0</v>
      </c>
      <c r="AF37" s="46">
        <f t="shared" si="121"/>
        <v>0</v>
      </c>
      <c r="AG37" s="46">
        <f t="shared" si="125"/>
        <v>0</v>
      </c>
      <c r="AH37" s="46">
        <f t="shared" si="129"/>
        <v>0</v>
      </c>
      <c r="AI37" s="46">
        <f t="shared" si="133"/>
        <v>0</v>
      </c>
      <c r="AJ37" s="46">
        <f t="shared" si="138"/>
        <v>0</v>
      </c>
      <c r="AK37" s="46">
        <f t="shared" si="145"/>
        <v>0</v>
      </c>
      <c r="AL37" s="46">
        <f aca="true" t="shared" si="149" ref="AL37:AL68">IF($FH$2&gt;35,D3,0)</f>
        <v>0</v>
      </c>
      <c r="BC37" s="46">
        <f t="shared" si="6"/>
        <v>35</v>
      </c>
      <c r="BD37" s="6" t="e">
        <f>#REF!*BC37</f>
        <v>#REF!</v>
      </c>
      <c r="BE37" s="46">
        <f t="shared" si="18"/>
        <v>595</v>
      </c>
      <c r="BF37" s="46">
        <f t="shared" si="22"/>
        <v>0</v>
      </c>
      <c r="BG37" s="46">
        <f t="shared" si="23"/>
        <v>0</v>
      </c>
      <c r="BH37" s="46">
        <f t="shared" si="28"/>
        <v>0</v>
      </c>
      <c r="BI37" s="46">
        <f t="shared" si="32"/>
        <v>0</v>
      </c>
      <c r="BJ37" s="46">
        <f t="shared" si="36"/>
        <v>0</v>
      </c>
      <c r="BK37" s="46">
        <f t="shared" si="40"/>
        <v>0</v>
      </c>
      <c r="BL37" s="46">
        <f t="shared" si="44"/>
        <v>0</v>
      </c>
      <c r="BM37" s="46">
        <f t="shared" si="49"/>
        <v>0</v>
      </c>
      <c r="BN37" s="46">
        <f t="shared" si="52"/>
        <v>0</v>
      </c>
      <c r="BO37" s="46">
        <f t="shared" si="56"/>
        <v>0</v>
      </c>
      <c r="BP37" s="46">
        <f t="shared" si="60"/>
        <v>0</v>
      </c>
      <c r="BQ37" s="46">
        <f t="shared" si="64"/>
        <v>0</v>
      </c>
      <c r="BR37" s="46">
        <f t="shared" si="67"/>
        <v>0</v>
      </c>
      <c r="BS37" s="46">
        <f t="shared" si="71"/>
        <v>0</v>
      </c>
      <c r="BT37" s="46">
        <f t="shared" si="75"/>
        <v>0</v>
      </c>
      <c r="BU37" s="46">
        <f t="shared" si="79"/>
        <v>0</v>
      </c>
      <c r="BV37" s="46">
        <f t="shared" si="83"/>
        <v>0</v>
      </c>
      <c r="BW37" s="46">
        <f t="shared" si="87"/>
        <v>0</v>
      </c>
      <c r="BX37" s="46">
        <f t="shared" si="91"/>
        <v>0</v>
      </c>
      <c r="BY37" s="46">
        <f t="shared" si="95"/>
        <v>0</v>
      </c>
      <c r="BZ37" s="46">
        <f t="shared" si="98"/>
        <v>0</v>
      </c>
      <c r="CA37" s="46">
        <f t="shared" si="102"/>
        <v>0</v>
      </c>
      <c r="CB37" s="46">
        <f t="shared" si="106"/>
        <v>0</v>
      </c>
      <c r="CC37" s="46">
        <f t="shared" si="110"/>
        <v>0</v>
      </c>
      <c r="CD37" s="46">
        <f t="shared" si="114"/>
        <v>0</v>
      </c>
      <c r="CE37" s="46">
        <f t="shared" si="118"/>
        <v>0</v>
      </c>
      <c r="CF37" s="46">
        <f t="shared" si="122"/>
        <v>0</v>
      </c>
      <c r="CG37" s="46">
        <f t="shared" si="126"/>
        <v>0</v>
      </c>
      <c r="CH37" s="46">
        <f t="shared" si="130"/>
        <v>0</v>
      </c>
      <c r="CI37" s="46">
        <f t="shared" si="134"/>
        <v>0</v>
      </c>
      <c r="CJ37" s="46">
        <f t="shared" si="139"/>
        <v>0</v>
      </c>
      <c r="CK37" s="46">
        <f t="shared" si="146"/>
        <v>0</v>
      </c>
      <c r="CL37" s="46">
        <f aca="true" t="shared" si="150" ref="CL37:CL68">IF($FH$2&gt;34,CB27,0)</f>
        <v>0</v>
      </c>
      <c r="DD37" s="46">
        <f t="shared" si="7"/>
        <v>595</v>
      </c>
      <c r="DE37" s="47" t="e">
        <f>#REF!*DD37</f>
        <v>#REF!</v>
      </c>
      <c r="DF37" s="46">
        <f t="shared" si="45"/>
        <v>6545</v>
      </c>
      <c r="DG37" s="46">
        <f t="shared" si="24"/>
        <v>0</v>
      </c>
      <c r="DH37" s="46">
        <f t="shared" si="29"/>
        <v>0</v>
      </c>
      <c r="DI37" s="46">
        <f t="shared" si="33"/>
        <v>0</v>
      </c>
      <c r="DJ37" s="46">
        <f t="shared" si="37"/>
        <v>0</v>
      </c>
      <c r="DK37" s="46">
        <f t="shared" si="41"/>
        <v>0</v>
      </c>
      <c r="DL37" s="46">
        <f t="shared" si="46"/>
        <v>0</v>
      </c>
      <c r="DM37" s="46">
        <f t="shared" si="50"/>
        <v>0</v>
      </c>
      <c r="DN37" s="46">
        <f t="shared" si="53"/>
        <v>0</v>
      </c>
      <c r="DO37" s="46">
        <f t="shared" si="57"/>
        <v>0</v>
      </c>
      <c r="DP37" s="46">
        <f t="shared" si="61"/>
        <v>0</v>
      </c>
      <c r="DQ37" s="46">
        <f t="shared" si="68"/>
        <v>0</v>
      </c>
      <c r="DR37" s="46">
        <f t="shared" si="72"/>
        <v>0</v>
      </c>
      <c r="DS37" s="46">
        <f t="shared" si="76"/>
        <v>0</v>
      </c>
      <c r="DT37" s="46">
        <f t="shared" si="80"/>
        <v>0</v>
      </c>
      <c r="DU37" s="46">
        <f t="shared" si="84"/>
        <v>0</v>
      </c>
      <c r="DV37" s="46">
        <f t="shared" si="88"/>
        <v>0</v>
      </c>
      <c r="DW37" s="46">
        <f t="shared" si="92"/>
        <v>0</v>
      </c>
      <c r="DX37" s="46">
        <f t="shared" si="96"/>
        <v>0</v>
      </c>
      <c r="DY37" s="46">
        <f t="shared" si="99"/>
        <v>0</v>
      </c>
      <c r="DZ37" s="46">
        <f t="shared" si="103"/>
        <v>0</v>
      </c>
      <c r="EA37" s="46">
        <f t="shared" si="107"/>
        <v>0</v>
      </c>
      <c r="EB37" s="46">
        <f t="shared" si="111"/>
        <v>0</v>
      </c>
      <c r="EC37" s="46">
        <f t="shared" si="115"/>
        <v>0</v>
      </c>
      <c r="ED37" s="46">
        <f t="shared" si="119"/>
        <v>0</v>
      </c>
      <c r="EE37" s="46">
        <f t="shared" si="123"/>
        <v>0</v>
      </c>
      <c r="EF37" s="46">
        <f t="shared" si="127"/>
        <v>0</v>
      </c>
      <c r="EG37" s="46">
        <f t="shared" si="131"/>
        <v>0</v>
      </c>
      <c r="EH37" s="46">
        <f t="shared" si="135"/>
        <v>0</v>
      </c>
      <c r="EI37" s="46">
        <f t="shared" si="140"/>
        <v>0</v>
      </c>
      <c r="EJ37" s="46">
        <f t="shared" si="147"/>
        <v>0</v>
      </c>
      <c r="EK37" s="46">
        <f aca="true" t="shared" si="151" ref="EK37:EK73">IF($FH$2&gt;32,EA27,0)</f>
        <v>0</v>
      </c>
      <c r="EL37" s="46">
        <f>IF($FH$2&gt;3,$DF$4,0)</f>
        <v>0</v>
      </c>
      <c r="FE37" s="46">
        <f t="shared" si="8"/>
        <v>6545</v>
      </c>
      <c r="FF37" s="47" t="e">
        <f>#REF!*FE37</f>
        <v>#REF!</v>
      </c>
      <c r="FI37" s="8"/>
      <c r="FJ37" s="8"/>
      <c r="FK37" s="8"/>
      <c r="FL37" s="8"/>
      <c r="FM37" s="8"/>
      <c r="FN37" s="24">
        <v>36</v>
      </c>
      <c r="FO37" s="50">
        <f t="shared" si="141"/>
        <v>35</v>
      </c>
      <c r="FP37" s="53">
        <f t="shared" si="136"/>
        <v>70</v>
      </c>
      <c r="FQ37" s="14">
        <f t="shared" si="13"/>
        <v>700</v>
      </c>
      <c r="FR37" s="55">
        <f t="shared" si="142"/>
        <v>595</v>
      </c>
      <c r="FS37" s="20">
        <f t="shared" si="19"/>
        <v>1190</v>
      </c>
      <c r="FT37" s="14">
        <f t="shared" si="14"/>
        <v>11900</v>
      </c>
      <c r="FU37" s="21">
        <f t="shared" si="15"/>
        <v>12600</v>
      </c>
      <c r="FV37" s="79">
        <f t="shared" si="25"/>
        <v>19145</v>
      </c>
      <c r="FW37" s="8">
        <f t="shared" si="143"/>
        <v>9079</v>
      </c>
      <c r="FX37" s="8">
        <f t="shared" si="137"/>
        <v>11042.5</v>
      </c>
      <c r="FY37" s="8">
        <f t="shared" si="132"/>
        <v>12890.5</v>
      </c>
      <c r="FZ37" s="8">
        <f t="shared" si="128"/>
        <v>14626.5</v>
      </c>
      <c r="GA37" s="8">
        <f t="shared" si="124"/>
        <v>16254</v>
      </c>
      <c r="GB37" s="8">
        <f t="shared" si="120"/>
        <v>17776.5</v>
      </c>
      <c r="GC37" s="8">
        <f t="shared" si="116"/>
        <v>19197.5</v>
      </c>
      <c r="GD37" s="8">
        <f t="shared" si="112"/>
        <v>20520.5</v>
      </c>
      <c r="GE37" s="10">
        <f t="shared" si="108"/>
        <v>21749</v>
      </c>
      <c r="GF37" s="8">
        <f>FR40*$GK$7</f>
        <v>2460.5</v>
      </c>
      <c r="GG37" s="8">
        <f aca="true" t="shared" si="152" ref="GG37:GG47">GG36+(FR40*$GK$7)</f>
        <v>4791.5</v>
      </c>
      <c r="GH37" s="9" t="e">
        <f>((FO40+FR40+1)*#REF!)/1000</f>
        <v>#REF!</v>
      </c>
    </row>
    <row r="38" spans="1:190" ht="87.75">
      <c r="A38" s="46">
        <v>37</v>
      </c>
      <c r="B38" s="46">
        <v>1</v>
      </c>
      <c r="C38" s="47" t="e">
        <f>#REF!</f>
        <v>#REF!</v>
      </c>
      <c r="D38" s="46">
        <v>36</v>
      </c>
      <c r="E38" s="46">
        <f t="shared" si="144"/>
        <v>0</v>
      </c>
      <c r="F38" s="46">
        <f t="shared" si="148"/>
        <v>0</v>
      </c>
      <c r="G38" s="46">
        <f aca="true" t="shared" si="153" ref="G38:G69">IF($FH$2&gt;4,D35,0)</f>
        <v>0</v>
      </c>
      <c r="H38" s="46">
        <f t="shared" si="27"/>
        <v>0</v>
      </c>
      <c r="I38" s="46">
        <f t="shared" si="31"/>
        <v>0</v>
      </c>
      <c r="J38" s="46">
        <f t="shared" si="35"/>
        <v>0</v>
      </c>
      <c r="K38" s="46">
        <f t="shared" si="39"/>
        <v>0</v>
      </c>
      <c r="L38" s="46">
        <f t="shared" si="43"/>
        <v>0</v>
      </c>
      <c r="M38" s="46">
        <f t="shared" si="48"/>
        <v>0</v>
      </c>
      <c r="N38" s="46">
        <f t="shared" si="51"/>
        <v>0</v>
      </c>
      <c r="O38" s="46">
        <f t="shared" si="55"/>
        <v>0</v>
      </c>
      <c r="P38" s="46">
        <f t="shared" si="59"/>
        <v>0</v>
      </c>
      <c r="Q38" s="46">
        <f t="shared" si="63"/>
        <v>0</v>
      </c>
      <c r="R38" s="46">
        <f t="shared" si="66"/>
        <v>0</v>
      </c>
      <c r="S38" s="46">
        <f t="shared" si="70"/>
        <v>0</v>
      </c>
      <c r="T38" s="46">
        <f t="shared" si="74"/>
        <v>0</v>
      </c>
      <c r="U38" s="46">
        <f t="shared" si="78"/>
        <v>0</v>
      </c>
      <c r="V38" s="46">
        <f t="shared" si="82"/>
        <v>0</v>
      </c>
      <c r="W38" s="46">
        <f t="shared" si="86"/>
        <v>0</v>
      </c>
      <c r="X38" s="46">
        <f t="shared" si="90"/>
        <v>0</v>
      </c>
      <c r="Y38" s="46">
        <f t="shared" si="94"/>
        <v>0</v>
      </c>
      <c r="Z38" s="46">
        <f t="shared" si="97"/>
        <v>0</v>
      </c>
      <c r="AA38" s="46">
        <f t="shared" si="101"/>
        <v>0</v>
      </c>
      <c r="AB38" s="46">
        <f t="shared" si="105"/>
        <v>0</v>
      </c>
      <c r="AC38" s="46">
        <f t="shared" si="109"/>
        <v>0</v>
      </c>
      <c r="AD38" s="46">
        <f t="shared" si="113"/>
        <v>0</v>
      </c>
      <c r="AE38" s="46">
        <f t="shared" si="117"/>
        <v>0</v>
      </c>
      <c r="AF38" s="46">
        <f t="shared" si="121"/>
        <v>0</v>
      </c>
      <c r="AG38" s="46">
        <f t="shared" si="125"/>
        <v>0</v>
      </c>
      <c r="AH38" s="46">
        <f t="shared" si="129"/>
        <v>0</v>
      </c>
      <c r="AI38" s="46">
        <f t="shared" si="133"/>
        <v>0</v>
      </c>
      <c r="AJ38" s="46">
        <f t="shared" si="138"/>
        <v>0</v>
      </c>
      <c r="AK38" s="46">
        <f t="shared" si="145"/>
        <v>0</v>
      </c>
      <c r="AL38" s="46">
        <f t="shared" si="149"/>
        <v>0</v>
      </c>
      <c r="AM38" s="46">
        <f aca="true" t="shared" si="154" ref="AM38:AM69">IF($FH$2&gt;36,D3,0)</f>
        <v>0</v>
      </c>
      <c r="BC38" s="46">
        <f t="shared" si="6"/>
        <v>36</v>
      </c>
      <c r="BD38" s="6" t="e">
        <f>#REF!*BC38</f>
        <v>#REF!</v>
      </c>
      <c r="BE38" s="46">
        <f t="shared" si="18"/>
        <v>630</v>
      </c>
      <c r="BF38" s="46">
        <f aca="true" t="shared" si="155" ref="BF38:BF69">IF($FH$2&gt;2,BE37,0)</f>
        <v>0</v>
      </c>
      <c r="BG38" s="46">
        <f aca="true" t="shared" si="156" ref="BG38:BG69">IF($FH$2&gt;3,BE36,0)</f>
        <v>0</v>
      </c>
      <c r="BH38" s="46">
        <f t="shared" si="28"/>
        <v>0</v>
      </c>
      <c r="BI38" s="46">
        <f t="shared" si="32"/>
        <v>0</v>
      </c>
      <c r="BJ38" s="46">
        <f t="shared" si="36"/>
        <v>0</v>
      </c>
      <c r="BK38" s="46">
        <f t="shared" si="40"/>
        <v>0</v>
      </c>
      <c r="BL38" s="46">
        <f t="shared" si="44"/>
        <v>0</v>
      </c>
      <c r="BM38" s="46">
        <f t="shared" si="49"/>
        <v>0</v>
      </c>
      <c r="BN38" s="46">
        <f t="shared" si="52"/>
        <v>0</v>
      </c>
      <c r="BO38" s="46">
        <f t="shared" si="56"/>
        <v>0</v>
      </c>
      <c r="BP38" s="46">
        <f t="shared" si="60"/>
        <v>0</v>
      </c>
      <c r="BQ38" s="46">
        <f t="shared" si="64"/>
        <v>0</v>
      </c>
      <c r="BR38" s="46">
        <f t="shared" si="67"/>
        <v>0</v>
      </c>
      <c r="BS38" s="46">
        <f t="shared" si="71"/>
        <v>0</v>
      </c>
      <c r="BT38" s="46">
        <f t="shared" si="75"/>
        <v>0</v>
      </c>
      <c r="BU38" s="46">
        <f t="shared" si="79"/>
        <v>0</v>
      </c>
      <c r="BV38" s="46">
        <f t="shared" si="83"/>
        <v>0</v>
      </c>
      <c r="BW38" s="46">
        <f t="shared" si="87"/>
        <v>0</v>
      </c>
      <c r="BX38" s="46">
        <f t="shared" si="91"/>
        <v>0</v>
      </c>
      <c r="BY38" s="46">
        <f t="shared" si="95"/>
        <v>0</v>
      </c>
      <c r="BZ38" s="46">
        <f t="shared" si="98"/>
        <v>0</v>
      </c>
      <c r="CA38" s="46">
        <f t="shared" si="102"/>
        <v>0</v>
      </c>
      <c r="CB38" s="46">
        <f t="shared" si="106"/>
        <v>0</v>
      </c>
      <c r="CC38" s="46">
        <f t="shared" si="110"/>
        <v>0</v>
      </c>
      <c r="CD38" s="46">
        <f t="shared" si="114"/>
        <v>0</v>
      </c>
      <c r="CE38" s="46">
        <f t="shared" si="118"/>
        <v>0</v>
      </c>
      <c r="CF38" s="46">
        <f t="shared" si="122"/>
        <v>0</v>
      </c>
      <c r="CG38" s="46">
        <f t="shared" si="126"/>
        <v>0</v>
      </c>
      <c r="CH38" s="46">
        <f t="shared" si="130"/>
        <v>0</v>
      </c>
      <c r="CI38" s="46">
        <f t="shared" si="134"/>
        <v>0</v>
      </c>
      <c r="CJ38" s="46">
        <f t="shared" si="139"/>
        <v>0</v>
      </c>
      <c r="CK38" s="46">
        <f t="shared" si="146"/>
        <v>0</v>
      </c>
      <c r="CL38" s="46">
        <f t="shared" si="150"/>
        <v>0</v>
      </c>
      <c r="CM38" s="46">
        <f aca="true" t="shared" si="157" ref="CM38:CM69">IF($FH$2&gt;35,CC28,0)</f>
        <v>0</v>
      </c>
      <c r="DD38" s="46">
        <f t="shared" si="7"/>
        <v>630</v>
      </c>
      <c r="DE38" s="47" t="e">
        <f>#REF!*DD38</f>
        <v>#REF!</v>
      </c>
      <c r="DF38" s="46">
        <f t="shared" si="45"/>
        <v>7140</v>
      </c>
      <c r="DG38" s="46">
        <f aca="true" t="shared" si="158" ref="DG38:DG69">IF($FH$2&gt;2,DF36,0)</f>
        <v>0</v>
      </c>
      <c r="DH38" s="46">
        <f t="shared" si="29"/>
        <v>0</v>
      </c>
      <c r="DI38" s="46">
        <f t="shared" si="33"/>
        <v>0</v>
      </c>
      <c r="DJ38" s="46">
        <f t="shared" si="37"/>
        <v>0</v>
      </c>
      <c r="DK38" s="46">
        <f t="shared" si="41"/>
        <v>0</v>
      </c>
      <c r="DL38" s="46">
        <f t="shared" si="46"/>
        <v>0</v>
      </c>
      <c r="DM38" s="46">
        <f t="shared" si="50"/>
        <v>0</v>
      </c>
      <c r="DN38" s="46">
        <f t="shared" si="53"/>
        <v>0</v>
      </c>
      <c r="DO38" s="46">
        <f t="shared" si="57"/>
        <v>0</v>
      </c>
      <c r="DP38" s="46">
        <f t="shared" si="61"/>
        <v>0</v>
      </c>
      <c r="DQ38" s="46">
        <f t="shared" si="68"/>
        <v>0</v>
      </c>
      <c r="DR38" s="46">
        <f t="shared" si="72"/>
        <v>0</v>
      </c>
      <c r="DS38" s="46">
        <f t="shared" si="76"/>
        <v>0</v>
      </c>
      <c r="DT38" s="46">
        <f t="shared" si="80"/>
        <v>0</v>
      </c>
      <c r="DU38" s="46">
        <f t="shared" si="84"/>
        <v>0</v>
      </c>
      <c r="DV38" s="46">
        <f t="shared" si="88"/>
        <v>0</v>
      </c>
      <c r="DW38" s="46">
        <f t="shared" si="92"/>
        <v>0</v>
      </c>
      <c r="DX38" s="46">
        <f t="shared" si="96"/>
        <v>0</v>
      </c>
      <c r="DY38" s="46">
        <f t="shared" si="99"/>
        <v>0</v>
      </c>
      <c r="DZ38" s="46">
        <f t="shared" si="103"/>
        <v>0</v>
      </c>
      <c r="EA38" s="46">
        <f t="shared" si="107"/>
        <v>0</v>
      </c>
      <c r="EB38" s="46">
        <f t="shared" si="111"/>
        <v>0</v>
      </c>
      <c r="EC38" s="46">
        <f t="shared" si="115"/>
        <v>0</v>
      </c>
      <c r="ED38" s="46">
        <f t="shared" si="119"/>
        <v>0</v>
      </c>
      <c r="EE38" s="46">
        <f t="shared" si="123"/>
        <v>0</v>
      </c>
      <c r="EF38" s="46">
        <f t="shared" si="127"/>
        <v>0</v>
      </c>
      <c r="EG38" s="46">
        <f t="shared" si="131"/>
        <v>0</v>
      </c>
      <c r="EH38" s="46">
        <f t="shared" si="135"/>
        <v>0</v>
      </c>
      <c r="EI38" s="46">
        <f t="shared" si="140"/>
        <v>0</v>
      </c>
      <c r="EJ38" s="46">
        <f t="shared" si="147"/>
        <v>0</v>
      </c>
      <c r="EK38" s="46">
        <f t="shared" si="151"/>
        <v>0</v>
      </c>
      <c r="EL38" s="46">
        <f aca="true" t="shared" si="159" ref="EL38:EL73">IF($FH$2&gt;33,EB28,0)</f>
        <v>0</v>
      </c>
      <c r="EM38" s="46">
        <f>IF($FH$2&gt;3,$DF$4,0)</f>
        <v>0</v>
      </c>
      <c r="FE38" s="46">
        <f t="shared" si="8"/>
        <v>7140</v>
      </c>
      <c r="FF38" s="47" t="e">
        <f>#REF!*FE38</f>
        <v>#REF!</v>
      </c>
      <c r="FH38" s="75"/>
      <c r="FI38" s="11"/>
      <c r="FJ38" s="8"/>
      <c r="FK38" s="18"/>
      <c r="FL38" s="8"/>
      <c r="FM38" s="8"/>
      <c r="FN38" s="13">
        <v>37</v>
      </c>
      <c r="FO38" s="22">
        <f t="shared" si="141"/>
        <v>36</v>
      </c>
      <c r="FP38" s="59">
        <f t="shared" si="136"/>
        <v>72</v>
      </c>
      <c r="FQ38" s="14">
        <f t="shared" si="13"/>
        <v>720</v>
      </c>
      <c r="FR38" s="34">
        <f t="shared" si="142"/>
        <v>630</v>
      </c>
      <c r="FS38" s="26">
        <f t="shared" si="19"/>
        <v>1260</v>
      </c>
      <c r="FT38" s="14">
        <f t="shared" si="14"/>
        <v>12600</v>
      </c>
      <c r="FU38" s="44">
        <f t="shared" si="15"/>
        <v>13320</v>
      </c>
      <c r="FV38" s="78">
        <f>IF($GK$8="client",((FP38+FS38)*$GK$7),((FO38+FR38)*$GK$7))</f>
        <v>2331</v>
      </c>
      <c r="FW38" s="8">
        <f t="shared" si="143"/>
        <v>11672.5</v>
      </c>
      <c r="FX38" s="8">
        <f t="shared" si="137"/>
        <v>13636</v>
      </c>
      <c r="FY38" s="8">
        <f t="shared" si="132"/>
        <v>15484</v>
      </c>
      <c r="FZ38" s="8">
        <f t="shared" si="128"/>
        <v>17220</v>
      </c>
      <c r="GA38" s="8">
        <f t="shared" si="124"/>
        <v>18847.5</v>
      </c>
      <c r="GB38" s="8">
        <f t="shared" si="120"/>
        <v>20370</v>
      </c>
      <c r="GC38" s="8">
        <f t="shared" si="116"/>
        <v>21791</v>
      </c>
      <c r="GD38" s="10">
        <f t="shared" si="112"/>
        <v>23114</v>
      </c>
      <c r="GE38" s="8">
        <f>FR41*$GK$7</f>
        <v>2593.5</v>
      </c>
      <c r="GF38" s="8">
        <f aca="true" t="shared" si="160" ref="GF38:GF48">GF37+(FR41*$GK$7)</f>
        <v>5054</v>
      </c>
      <c r="GG38" s="8">
        <f t="shared" si="152"/>
        <v>7385</v>
      </c>
      <c r="GH38" s="9" t="e">
        <f>((FO41+FR41+1)*#REF!)/1000</f>
        <v>#REF!</v>
      </c>
    </row>
    <row r="39" spans="1:190" ht="87.75">
      <c r="A39" s="46">
        <v>38</v>
      </c>
      <c r="B39" s="46">
        <v>1</v>
      </c>
      <c r="C39" s="47" t="e">
        <f>#REF!</f>
        <v>#REF!</v>
      </c>
      <c r="D39" s="46">
        <v>37</v>
      </c>
      <c r="E39" s="46">
        <f t="shared" si="144"/>
        <v>0</v>
      </c>
      <c r="F39" s="46">
        <f t="shared" si="148"/>
        <v>0</v>
      </c>
      <c r="G39" s="46">
        <f t="shared" si="153"/>
        <v>0</v>
      </c>
      <c r="H39" s="46">
        <f aca="true" t="shared" si="161" ref="H39:H70">IF($FH$2&gt;5,D35,0)</f>
        <v>0</v>
      </c>
      <c r="I39" s="46">
        <f t="shared" si="31"/>
        <v>0</v>
      </c>
      <c r="J39" s="46">
        <f t="shared" si="35"/>
        <v>0</v>
      </c>
      <c r="K39" s="46">
        <f t="shared" si="39"/>
        <v>0</v>
      </c>
      <c r="L39" s="46">
        <f t="shared" si="43"/>
        <v>0</v>
      </c>
      <c r="M39" s="46">
        <f t="shared" si="48"/>
        <v>0</v>
      </c>
      <c r="N39" s="46">
        <f t="shared" si="51"/>
        <v>0</v>
      </c>
      <c r="O39" s="46">
        <f t="shared" si="55"/>
        <v>0</v>
      </c>
      <c r="P39" s="46">
        <f t="shared" si="59"/>
        <v>0</v>
      </c>
      <c r="Q39" s="46">
        <f t="shared" si="63"/>
        <v>0</v>
      </c>
      <c r="R39" s="46">
        <f t="shared" si="66"/>
        <v>0</v>
      </c>
      <c r="S39" s="46">
        <f t="shared" si="70"/>
        <v>0</v>
      </c>
      <c r="T39" s="46">
        <f t="shared" si="74"/>
        <v>0</v>
      </c>
      <c r="U39" s="46">
        <f t="shared" si="78"/>
        <v>0</v>
      </c>
      <c r="V39" s="46">
        <f t="shared" si="82"/>
        <v>0</v>
      </c>
      <c r="W39" s="46">
        <f t="shared" si="86"/>
        <v>0</v>
      </c>
      <c r="X39" s="46">
        <f t="shared" si="90"/>
        <v>0</v>
      </c>
      <c r="Y39" s="46">
        <f t="shared" si="94"/>
        <v>0</v>
      </c>
      <c r="Z39" s="46">
        <f t="shared" si="97"/>
        <v>0</v>
      </c>
      <c r="AA39" s="46">
        <f t="shared" si="101"/>
        <v>0</v>
      </c>
      <c r="AB39" s="46">
        <f t="shared" si="105"/>
        <v>0</v>
      </c>
      <c r="AC39" s="46">
        <f t="shared" si="109"/>
        <v>0</v>
      </c>
      <c r="AD39" s="46">
        <f t="shared" si="113"/>
        <v>0</v>
      </c>
      <c r="AE39" s="46">
        <f t="shared" si="117"/>
        <v>0</v>
      </c>
      <c r="AF39" s="46">
        <f t="shared" si="121"/>
        <v>0</v>
      </c>
      <c r="AG39" s="46">
        <f t="shared" si="125"/>
        <v>0</v>
      </c>
      <c r="AH39" s="46">
        <f t="shared" si="129"/>
        <v>0</v>
      </c>
      <c r="AI39" s="46">
        <f t="shared" si="133"/>
        <v>0</v>
      </c>
      <c r="AJ39" s="46">
        <f t="shared" si="138"/>
        <v>0</v>
      </c>
      <c r="AK39" s="46">
        <f t="shared" si="145"/>
        <v>0</v>
      </c>
      <c r="AL39" s="46">
        <f t="shared" si="149"/>
        <v>0</v>
      </c>
      <c r="AM39" s="46">
        <f t="shared" si="154"/>
        <v>0</v>
      </c>
      <c r="AN39" s="46">
        <f aca="true" t="shared" si="162" ref="AN39:AN70">IF($FH$2&gt;37,D3,0)</f>
        <v>0</v>
      </c>
      <c r="BC39" s="46">
        <f t="shared" si="6"/>
        <v>37</v>
      </c>
      <c r="BD39" s="6" t="e">
        <f>#REF!*BC39</f>
        <v>#REF!</v>
      </c>
      <c r="BE39" s="46">
        <f t="shared" si="18"/>
        <v>666</v>
      </c>
      <c r="BF39" s="46">
        <f t="shared" si="155"/>
        <v>0</v>
      </c>
      <c r="BG39" s="46">
        <f t="shared" si="156"/>
        <v>0</v>
      </c>
      <c r="BH39" s="46">
        <f aca="true" t="shared" si="163" ref="BH39:BH70">IF($FH$2&gt;4,BE36,0)</f>
        <v>0</v>
      </c>
      <c r="BI39" s="46">
        <f t="shared" si="32"/>
        <v>0</v>
      </c>
      <c r="BJ39" s="46">
        <f t="shared" si="36"/>
        <v>0</v>
      </c>
      <c r="BK39" s="46">
        <f t="shared" si="40"/>
        <v>0</v>
      </c>
      <c r="BL39" s="46">
        <f t="shared" si="44"/>
        <v>0</v>
      </c>
      <c r="BM39" s="46">
        <f t="shared" si="49"/>
        <v>0</v>
      </c>
      <c r="BN39" s="46">
        <f t="shared" si="52"/>
        <v>0</v>
      </c>
      <c r="BO39" s="46">
        <f t="shared" si="56"/>
        <v>0</v>
      </c>
      <c r="BP39" s="46">
        <f t="shared" si="60"/>
        <v>0</v>
      </c>
      <c r="BQ39" s="46">
        <f t="shared" si="64"/>
        <v>0</v>
      </c>
      <c r="BR39" s="46">
        <f t="shared" si="67"/>
        <v>0</v>
      </c>
      <c r="BS39" s="46">
        <f t="shared" si="71"/>
        <v>0</v>
      </c>
      <c r="BT39" s="46">
        <f t="shared" si="75"/>
        <v>0</v>
      </c>
      <c r="BU39" s="46">
        <f t="shared" si="79"/>
        <v>0</v>
      </c>
      <c r="BV39" s="46">
        <f t="shared" si="83"/>
        <v>0</v>
      </c>
      <c r="BW39" s="46">
        <f t="shared" si="87"/>
        <v>0</v>
      </c>
      <c r="BX39" s="46">
        <f t="shared" si="91"/>
        <v>0</v>
      </c>
      <c r="BY39" s="46">
        <f t="shared" si="95"/>
        <v>0</v>
      </c>
      <c r="BZ39" s="46">
        <f t="shared" si="98"/>
        <v>0</v>
      </c>
      <c r="CA39" s="46">
        <f t="shared" si="102"/>
        <v>0</v>
      </c>
      <c r="CB39" s="46">
        <f t="shared" si="106"/>
        <v>0</v>
      </c>
      <c r="CC39" s="46">
        <f t="shared" si="110"/>
        <v>0</v>
      </c>
      <c r="CD39" s="46">
        <f t="shared" si="114"/>
        <v>0</v>
      </c>
      <c r="CE39" s="46">
        <f t="shared" si="118"/>
        <v>0</v>
      </c>
      <c r="CF39" s="46">
        <f t="shared" si="122"/>
        <v>0</v>
      </c>
      <c r="CG39" s="46">
        <f t="shared" si="126"/>
        <v>0</v>
      </c>
      <c r="CH39" s="46">
        <f t="shared" si="130"/>
        <v>0</v>
      </c>
      <c r="CI39" s="46">
        <f t="shared" si="134"/>
        <v>0</v>
      </c>
      <c r="CJ39" s="46">
        <f t="shared" si="139"/>
        <v>0</v>
      </c>
      <c r="CK39" s="46">
        <f t="shared" si="146"/>
        <v>0</v>
      </c>
      <c r="CL39" s="46">
        <f t="shared" si="150"/>
        <v>0</v>
      </c>
      <c r="CM39" s="46">
        <f t="shared" si="157"/>
        <v>0</v>
      </c>
      <c r="CN39" s="46">
        <f aca="true" t="shared" si="164" ref="CN39:CN70">IF($FH$2&gt;36,CD29,0)</f>
        <v>0</v>
      </c>
      <c r="DD39" s="46">
        <f t="shared" si="7"/>
        <v>666</v>
      </c>
      <c r="DE39" s="47" t="e">
        <f>#REF!*DD39</f>
        <v>#REF!</v>
      </c>
      <c r="DF39" s="46">
        <f t="shared" si="45"/>
        <v>7770</v>
      </c>
      <c r="DG39" s="46">
        <f t="shared" si="158"/>
        <v>0</v>
      </c>
      <c r="DH39" s="46">
        <f aca="true" t="shared" si="165" ref="DH39:DH70">IF($FH$2&gt;3,DF36,0)</f>
        <v>0</v>
      </c>
      <c r="DI39" s="46">
        <f t="shared" si="33"/>
        <v>0</v>
      </c>
      <c r="DJ39" s="46">
        <f t="shared" si="37"/>
        <v>0</v>
      </c>
      <c r="DK39" s="46">
        <f t="shared" si="41"/>
        <v>0</v>
      </c>
      <c r="DL39" s="46">
        <f t="shared" si="46"/>
        <v>0</v>
      </c>
      <c r="DM39" s="46">
        <f t="shared" si="50"/>
        <v>0</v>
      </c>
      <c r="DN39" s="46">
        <f t="shared" si="53"/>
        <v>0</v>
      </c>
      <c r="DO39" s="46">
        <f t="shared" si="57"/>
        <v>0</v>
      </c>
      <c r="DP39" s="46">
        <f t="shared" si="61"/>
        <v>0</v>
      </c>
      <c r="DQ39" s="46">
        <f t="shared" si="68"/>
        <v>0</v>
      </c>
      <c r="DR39" s="46">
        <f t="shared" si="72"/>
        <v>0</v>
      </c>
      <c r="DS39" s="46">
        <f t="shared" si="76"/>
        <v>0</v>
      </c>
      <c r="DT39" s="46">
        <f t="shared" si="80"/>
        <v>0</v>
      </c>
      <c r="DU39" s="46">
        <f t="shared" si="84"/>
        <v>0</v>
      </c>
      <c r="DV39" s="46">
        <f t="shared" si="88"/>
        <v>0</v>
      </c>
      <c r="DW39" s="46">
        <f t="shared" si="92"/>
        <v>0</v>
      </c>
      <c r="DX39" s="46">
        <f t="shared" si="96"/>
        <v>0</v>
      </c>
      <c r="DY39" s="46">
        <f t="shared" si="99"/>
        <v>0</v>
      </c>
      <c r="DZ39" s="46">
        <f t="shared" si="103"/>
        <v>0</v>
      </c>
      <c r="EA39" s="46">
        <f t="shared" si="107"/>
        <v>0</v>
      </c>
      <c r="EB39" s="46">
        <f t="shared" si="111"/>
        <v>0</v>
      </c>
      <c r="EC39" s="46">
        <f t="shared" si="115"/>
        <v>0</v>
      </c>
      <c r="ED39" s="46">
        <f t="shared" si="119"/>
        <v>0</v>
      </c>
      <c r="EE39" s="46">
        <f t="shared" si="123"/>
        <v>0</v>
      </c>
      <c r="EF39" s="46">
        <f t="shared" si="127"/>
        <v>0</v>
      </c>
      <c r="EG39" s="46">
        <f t="shared" si="131"/>
        <v>0</v>
      </c>
      <c r="EH39" s="46">
        <f t="shared" si="135"/>
        <v>0</v>
      </c>
      <c r="EI39" s="46">
        <f t="shared" si="140"/>
        <v>0</v>
      </c>
      <c r="EJ39" s="46">
        <f t="shared" si="147"/>
        <v>0</v>
      </c>
      <c r="EK39" s="46">
        <f t="shared" si="151"/>
        <v>0</v>
      </c>
      <c r="EL39" s="46">
        <f t="shared" si="159"/>
        <v>0</v>
      </c>
      <c r="EM39" s="46">
        <f aca="true" t="shared" si="166" ref="EM39:EM73">IF($FH$2&gt;34,EC29,0)</f>
        <v>0</v>
      </c>
      <c r="EN39" s="46">
        <f>IF($FH$2&gt;3,$DF$4,0)</f>
        <v>0</v>
      </c>
      <c r="FE39" s="46">
        <f t="shared" si="8"/>
        <v>7770</v>
      </c>
      <c r="FF39" s="47" t="e">
        <f>#REF!*FE39</f>
        <v>#REF!</v>
      </c>
      <c r="FH39" s="8"/>
      <c r="FI39" s="18"/>
      <c r="FJ39" s="8"/>
      <c r="FK39" s="18"/>
      <c r="FL39" s="8"/>
      <c r="FM39" s="17"/>
      <c r="FN39" s="15">
        <v>38</v>
      </c>
      <c r="FO39" s="23">
        <f t="shared" si="141"/>
        <v>37</v>
      </c>
      <c r="FP39" s="25">
        <f t="shared" si="136"/>
        <v>74</v>
      </c>
      <c r="FQ39" s="14">
        <f t="shared" si="13"/>
        <v>740</v>
      </c>
      <c r="FR39" s="35">
        <f t="shared" si="142"/>
        <v>666</v>
      </c>
      <c r="FS39" s="26">
        <f t="shared" si="19"/>
        <v>1332</v>
      </c>
      <c r="FT39" s="14">
        <f t="shared" si="14"/>
        <v>13320</v>
      </c>
      <c r="FU39" s="44">
        <f t="shared" si="15"/>
        <v>14060</v>
      </c>
      <c r="FV39" s="78">
        <f t="shared" si="25"/>
        <v>4791.5</v>
      </c>
      <c r="FW39" s="8">
        <f t="shared" si="143"/>
        <v>14402.5</v>
      </c>
      <c r="FX39" s="8">
        <f t="shared" si="137"/>
        <v>16366</v>
      </c>
      <c r="FY39" s="8">
        <f t="shared" si="132"/>
        <v>18214</v>
      </c>
      <c r="FZ39" s="8">
        <f t="shared" si="128"/>
        <v>19950</v>
      </c>
      <c r="GA39" s="8">
        <f t="shared" si="124"/>
        <v>21577.5</v>
      </c>
      <c r="GB39" s="8">
        <f t="shared" si="120"/>
        <v>23100</v>
      </c>
      <c r="GC39" s="10">
        <f t="shared" si="116"/>
        <v>24521</v>
      </c>
      <c r="GD39" s="8">
        <f>FR42*$GK$7</f>
        <v>2730</v>
      </c>
      <c r="GE39" s="8">
        <f aca="true" t="shared" si="167" ref="GE39:GE49">GE38+(FR42*$GK$7)</f>
        <v>5323.5</v>
      </c>
      <c r="GF39" s="8">
        <f t="shared" si="160"/>
        <v>7784</v>
      </c>
      <c r="GG39" s="8">
        <f t="shared" si="152"/>
        <v>10115</v>
      </c>
      <c r="GH39" s="9" t="e">
        <f>((FO42+FR42+1)*#REF!)/1000</f>
        <v>#REF!</v>
      </c>
    </row>
    <row r="40" spans="1:192" ht="87.75">
      <c r="A40" s="46">
        <v>39</v>
      </c>
      <c r="B40" s="46">
        <v>1</v>
      </c>
      <c r="C40" s="47" t="e">
        <f>#REF!</f>
        <v>#REF!</v>
      </c>
      <c r="D40" s="46">
        <v>38</v>
      </c>
      <c r="E40" s="46">
        <f t="shared" si="144"/>
        <v>0</v>
      </c>
      <c r="F40" s="46">
        <f t="shared" si="148"/>
        <v>0</v>
      </c>
      <c r="G40" s="46">
        <f t="shared" si="153"/>
        <v>0</v>
      </c>
      <c r="H40" s="46">
        <f t="shared" si="161"/>
        <v>0</v>
      </c>
      <c r="I40" s="46">
        <f aca="true" t="shared" si="168" ref="I40:I71">IF($FH$2&gt;6,D35,0)</f>
        <v>0</v>
      </c>
      <c r="J40" s="46">
        <f t="shared" si="35"/>
        <v>0</v>
      </c>
      <c r="K40" s="46">
        <f t="shared" si="39"/>
        <v>0</v>
      </c>
      <c r="L40" s="46">
        <f t="shared" si="43"/>
        <v>0</v>
      </c>
      <c r="M40" s="46">
        <f t="shared" si="48"/>
        <v>0</v>
      </c>
      <c r="N40" s="46">
        <f t="shared" si="51"/>
        <v>0</v>
      </c>
      <c r="O40" s="46">
        <f t="shared" si="55"/>
        <v>0</v>
      </c>
      <c r="P40" s="46">
        <f t="shared" si="59"/>
        <v>0</v>
      </c>
      <c r="Q40" s="46">
        <f t="shared" si="63"/>
        <v>0</v>
      </c>
      <c r="R40" s="46">
        <f t="shared" si="66"/>
        <v>0</v>
      </c>
      <c r="S40" s="46">
        <f t="shared" si="70"/>
        <v>0</v>
      </c>
      <c r="T40" s="46">
        <f t="shared" si="74"/>
        <v>0</v>
      </c>
      <c r="U40" s="46">
        <f t="shared" si="78"/>
        <v>0</v>
      </c>
      <c r="V40" s="46">
        <f t="shared" si="82"/>
        <v>0</v>
      </c>
      <c r="W40" s="46">
        <f t="shared" si="86"/>
        <v>0</v>
      </c>
      <c r="X40" s="46">
        <f t="shared" si="90"/>
        <v>0</v>
      </c>
      <c r="Y40" s="46">
        <f t="shared" si="94"/>
        <v>0</v>
      </c>
      <c r="Z40" s="46">
        <f t="shared" si="97"/>
        <v>0</v>
      </c>
      <c r="AA40" s="46">
        <f t="shared" si="101"/>
        <v>0</v>
      </c>
      <c r="AB40" s="46">
        <f t="shared" si="105"/>
        <v>0</v>
      </c>
      <c r="AC40" s="46">
        <f t="shared" si="109"/>
        <v>0</v>
      </c>
      <c r="AD40" s="46">
        <f t="shared" si="113"/>
        <v>0</v>
      </c>
      <c r="AE40" s="46">
        <f t="shared" si="117"/>
        <v>0</v>
      </c>
      <c r="AF40" s="46">
        <f t="shared" si="121"/>
        <v>0</v>
      </c>
      <c r="AG40" s="46">
        <f t="shared" si="125"/>
        <v>0</v>
      </c>
      <c r="AH40" s="46">
        <f t="shared" si="129"/>
        <v>0</v>
      </c>
      <c r="AI40" s="46">
        <f t="shared" si="133"/>
        <v>0</v>
      </c>
      <c r="AJ40" s="46">
        <f t="shared" si="138"/>
        <v>0</v>
      </c>
      <c r="AK40" s="46">
        <f t="shared" si="145"/>
        <v>0</v>
      </c>
      <c r="AL40" s="46">
        <f t="shared" si="149"/>
        <v>0</v>
      </c>
      <c r="AM40" s="46">
        <f t="shared" si="154"/>
        <v>0</v>
      </c>
      <c r="AN40" s="46">
        <f t="shared" si="162"/>
        <v>0</v>
      </c>
      <c r="AO40" s="46">
        <f aca="true" t="shared" si="169" ref="AO40:AO71">IF($FH$2&gt;38,D3,0)</f>
        <v>0</v>
      </c>
      <c r="BC40" s="46">
        <f t="shared" si="6"/>
        <v>38</v>
      </c>
      <c r="BD40" s="6" t="e">
        <f>#REF!*BC40</f>
        <v>#REF!</v>
      </c>
      <c r="BE40" s="46">
        <f t="shared" si="18"/>
        <v>703</v>
      </c>
      <c r="BF40" s="46">
        <f t="shared" si="155"/>
        <v>0</v>
      </c>
      <c r="BG40" s="46">
        <f t="shared" si="156"/>
        <v>0</v>
      </c>
      <c r="BH40" s="46">
        <f t="shared" si="163"/>
        <v>0</v>
      </c>
      <c r="BI40" s="46">
        <f aca="true" t="shared" si="170" ref="BI40:BI71">IF($FH$2&gt;5,BE36,0)</f>
        <v>0</v>
      </c>
      <c r="BJ40" s="46">
        <f t="shared" si="36"/>
        <v>0</v>
      </c>
      <c r="BK40" s="46">
        <f t="shared" si="40"/>
        <v>0</v>
      </c>
      <c r="BL40" s="46">
        <f t="shared" si="44"/>
        <v>0</v>
      </c>
      <c r="BM40" s="46">
        <f t="shared" si="49"/>
        <v>0</v>
      </c>
      <c r="BN40" s="46">
        <f t="shared" si="52"/>
        <v>0</v>
      </c>
      <c r="BO40" s="46">
        <f t="shared" si="56"/>
        <v>0</v>
      </c>
      <c r="BP40" s="46">
        <f t="shared" si="60"/>
        <v>0</v>
      </c>
      <c r="BQ40" s="46">
        <f t="shared" si="64"/>
        <v>0</v>
      </c>
      <c r="BR40" s="46">
        <f t="shared" si="67"/>
        <v>0</v>
      </c>
      <c r="BS40" s="46">
        <f t="shared" si="71"/>
        <v>0</v>
      </c>
      <c r="BT40" s="46">
        <f t="shared" si="75"/>
        <v>0</v>
      </c>
      <c r="BU40" s="46">
        <f t="shared" si="79"/>
        <v>0</v>
      </c>
      <c r="BV40" s="46">
        <f t="shared" si="83"/>
        <v>0</v>
      </c>
      <c r="BW40" s="46">
        <f t="shared" si="87"/>
        <v>0</v>
      </c>
      <c r="BX40" s="46">
        <f t="shared" si="91"/>
        <v>0</v>
      </c>
      <c r="BY40" s="46">
        <f t="shared" si="95"/>
        <v>0</v>
      </c>
      <c r="BZ40" s="46">
        <f t="shared" si="98"/>
        <v>0</v>
      </c>
      <c r="CA40" s="46">
        <f t="shared" si="102"/>
        <v>0</v>
      </c>
      <c r="CB40" s="46">
        <f t="shared" si="106"/>
        <v>0</v>
      </c>
      <c r="CC40" s="46">
        <f t="shared" si="110"/>
        <v>0</v>
      </c>
      <c r="CD40" s="46">
        <f t="shared" si="114"/>
        <v>0</v>
      </c>
      <c r="CE40" s="46">
        <f t="shared" si="118"/>
        <v>0</v>
      </c>
      <c r="CF40" s="46">
        <f t="shared" si="122"/>
        <v>0</v>
      </c>
      <c r="CG40" s="46">
        <f t="shared" si="126"/>
        <v>0</v>
      </c>
      <c r="CH40" s="46">
        <f t="shared" si="130"/>
        <v>0</v>
      </c>
      <c r="CI40" s="46">
        <f t="shared" si="134"/>
        <v>0</v>
      </c>
      <c r="CJ40" s="46">
        <f t="shared" si="139"/>
        <v>0</v>
      </c>
      <c r="CK40" s="46">
        <f t="shared" si="146"/>
        <v>0</v>
      </c>
      <c r="CL40" s="46">
        <f t="shared" si="150"/>
        <v>0</v>
      </c>
      <c r="CM40" s="46">
        <f t="shared" si="157"/>
        <v>0</v>
      </c>
      <c r="CN40" s="46">
        <f t="shared" si="164"/>
        <v>0</v>
      </c>
      <c r="CO40" s="46">
        <f aca="true" t="shared" si="171" ref="CO40:CO71">IF($FH$2&gt;37,CE30,0)</f>
        <v>0</v>
      </c>
      <c r="DD40" s="46">
        <f t="shared" si="7"/>
        <v>703</v>
      </c>
      <c r="DE40" s="47" t="e">
        <f>#REF!*DD40</f>
        <v>#REF!</v>
      </c>
      <c r="DF40" s="46">
        <f t="shared" si="45"/>
        <v>8436</v>
      </c>
      <c r="DG40" s="46">
        <f t="shared" si="158"/>
        <v>0</v>
      </c>
      <c r="DH40" s="46">
        <f t="shared" si="165"/>
        <v>0</v>
      </c>
      <c r="DI40" s="46">
        <f aca="true" t="shared" si="172" ref="DI40:DI71">IF($FH$2&gt;4,DF36,0)</f>
        <v>0</v>
      </c>
      <c r="DJ40" s="46">
        <f t="shared" si="37"/>
        <v>0</v>
      </c>
      <c r="DK40" s="46">
        <f t="shared" si="41"/>
        <v>0</v>
      </c>
      <c r="DL40" s="46">
        <f t="shared" si="46"/>
        <v>0</v>
      </c>
      <c r="DM40" s="46">
        <f t="shared" si="50"/>
        <v>0</v>
      </c>
      <c r="DN40" s="46">
        <f t="shared" si="53"/>
        <v>0</v>
      </c>
      <c r="DO40" s="46">
        <f t="shared" si="57"/>
        <v>0</v>
      </c>
      <c r="DP40" s="46">
        <f t="shared" si="61"/>
        <v>0</v>
      </c>
      <c r="DQ40" s="46">
        <f t="shared" si="68"/>
        <v>0</v>
      </c>
      <c r="DR40" s="46">
        <f t="shared" si="72"/>
        <v>0</v>
      </c>
      <c r="DS40" s="46">
        <f t="shared" si="76"/>
        <v>0</v>
      </c>
      <c r="DT40" s="46">
        <f t="shared" si="80"/>
        <v>0</v>
      </c>
      <c r="DU40" s="46">
        <f t="shared" si="84"/>
        <v>0</v>
      </c>
      <c r="DV40" s="46">
        <f t="shared" si="88"/>
        <v>0</v>
      </c>
      <c r="DW40" s="46">
        <f t="shared" si="92"/>
        <v>0</v>
      </c>
      <c r="DX40" s="46">
        <f t="shared" si="96"/>
        <v>0</v>
      </c>
      <c r="DY40" s="46">
        <f t="shared" si="99"/>
        <v>0</v>
      </c>
      <c r="DZ40" s="46">
        <f t="shared" si="103"/>
        <v>0</v>
      </c>
      <c r="EA40" s="46">
        <f t="shared" si="107"/>
        <v>0</v>
      </c>
      <c r="EB40" s="46">
        <f t="shared" si="111"/>
        <v>0</v>
      </c>
      <c r="EC40" s="46">
        <f t="shared" si="115"/>
        <v>0</v>
      </c>
      <c r="ED40" s="46">
        <f t="shared" si="119"/>
        <v>0</v>
      </c>
      <c r="EE40" s="46">
        <f t="shared" si="123"/>
        <v>0</v>
      </c>
      <c r="EF40" s="46">
        <f t="shared" si="127"/>
        <v>0</v>
      </c>
      <c r="EG40" s="46">
        <f t="shared" si="131"/>
        <v>0</v>
      </c>
      <c r="EH40" s="46">
        <f t="shared" si="135"/>
        <v>0</v>
      </c>
      <c r="EI40" s="46">
        <f t="shared" si="140"/>
        <v>0</v>
      </c>
      <c r="EJ40" s="46">
        <f t="shared" si="147"/>
        <v>0</v>
      </c>
      <c r="EK40" s="46">
        <f t="shared" si="151"/>
        <v>0</v>
      </c>
      <c r="EL40" s="46">
        <f t="shared" si="159"/>
        <v>0</v>
      </c>
      <c r="EM40" s="46">
        <f t="shared" si="166"/>
        <v>0</v>
      </c>
      <c r="EN40" s="46">
        <f aca="true" t="shared" si="173" ref="EN40:EN73">IF($FH$2&gt;35,ED30,0)</f>
        <v>0</v>
      </c>
      <c r="EO40" s="46">
        <f>IF($FH$2&gt;3,$DF$4,0)</f>
        <v>0</v>
      </c>
      <c r="FE40" s="46">
        <f t="shared" si="8"/>
        <v>8436</v>
      </c>
      <c r="FF40" s="47" t="e">
        <f>#REF!*FE40</f>
        <v>#REF!</v>
      </c>
      <c r="FH40" s="8"/>
      <c r="FI40" s="18"/>
      <c r="FJ40" s="8"/>
      <c r="FK40" s="18"/>
      <c r="FL40" s="8"/>
      <c r="FN40" s="15">
        <v>39</v>
      </c>
      <c r="FO40" s="23">
        <f t="shared" si="141"/>
        <v>38</v>
      </c>
      <c r="FP40" s="25">
        <f t="shared" si="136"/>
        <v>76</v>
      </c>
      <c r="FQ40" s="14">
        <f t="shared" si="13"/>
        <v>760</v>
      </c>
      <c r="FR40" s="35">
        <f t="shared" si="142"/>
        <v>703</v>
      </c>
      <c r="FS40" s="26">
        <f t="shared" si="19"/>
        <v>1406</v>
      </c>
      <c r="FT40" s="14">
        <f t="shared" si="14"/>
        <v>14060</v>
      </c>
      <c r="FU40" s="44">
        <f t="shared" si="15"/>
        <v>14820</v>
      </c>
      <c r="FV40" s="78">
        <f t="shared" si="25"/>
        <v>7385</v>
      </c>
      <c r="FW40" s="8">
        <f t="shared" si="143"/>
        <v>17272.5</v>
      </c>
      <c r="FX40" s="8">
        <f t="shared" si="137"/>
        <v>19236</v>
      </c>
      <c r="FY40" s="8">
        <f t="shared" si="132"/>
        <v>21084</v>
      </c>
      <c r="FZ40" s="8">
        <f t="shared" si="128"/>
        <v>22820</v>
      </c>
      <c r="GA40" s="8">
        <f t="shared" si="124"/>
        <v>24447.5</v>
      </c>
      <c r="GB40" s="10">
        <f t="shared" si="120"/>
        <v>25970</v>
      </c>
      <c r="GC40" s="8">
        <f>FR43*$GK$7</f>
        <v>2870</v>
      </c>
      <c r="GD40" s="8">
        <f aca="true" t="shared" si="174" ref="GD40:GD50">GD39+(FR43*$GK$7)</f>
        <v>5600</v>
      </c>
      <c r="GE40" s="8">
        <f t="shared" si="167"/>
        <v>8193.5</v>
      </c>
      <c r="GF40" s="8">
        <f t="shared" si="160"/>
        <v>10654</v>
      </c>
      <c r="GG40" s="8">
        <f t="shared" si="152"/>
        <v>12985</v>
      </c>
      <c r="GH40" s="9" t="e">
        <f>((FO43+FR43+1)*#REF!)/1000</f>
        <v>#REF!</v>
      </c>
      <c r="GJ40" s="91"/>
    </row>
    <row r="41" spans="1:190" ht="87.75">
      <c r="A41" s="46">
        <v>40</v>
      </c>
      <c r="B41" s="46">
        <v>1</v>
      </c>
      <c r="C41" s="47" t="e">
        <f>#REF!</f>
        <v>#REF!</v>
      </c>
      <c r="D41" s="46">
        <v>39</v>
      </c>
      <c r="E41" s="46">
        <f t="shared" si="144"/>
        <v>0</v>
      </c>
      <c r="F41" s="46">
        <f t="shared" si="148"/>
        <v>0</v>
      </c>
      <c r="G41" s="46">
        <f t="shared" si="153"/>
        <v>0</v>
      </c>
      <c r="H41" s="46">
        <f t="shared" si="161"/>
        <v>0</v>
      </c>
      <c r="I41" s="46">
        <f t="shared" si="168"/>
        <v>0</v>
      </c>
      <c r="J41" s="46">
        <f aca="true" t="shared" si="175" ref="J41:J72">IF($FH$2&gt;7,D35,0)</f>
        <v>0</v>
      </c>
      <c r="K41" s="46">
        <f t="shared" si="39"/>
        <v>0</v>
      </c>
      <c r="L41" s="46">
        <f t="shared" si="43"/>
        <v>0</v>
      </c>
      <c r="M41" s="46">
        <f t="shared" si="48"/>
        <v>0</v>
      </c>
      <c r="N41" s="46">
        <f t="shared" si="51"/>
        <v>0</v>
      </c>
      <c r="O41" s="46">
        <f t="shared" si="55"/>
        <v>0</v>
      </c>
      <c r="P41" s="46">
        <f t="shared" si="59"/>
        <v>0</v>
      </c>
      <c r="Q41" s="46">
        <f t="shared" si="63"/>
        <v>0</v>
      </c>
      <c r="R41" s="46">
        <f t="shared" si="66"/>
        <v>0</v>
      </c>
      <c r="S41" s="46">
        <f t="shared" si="70"/>
        <v>0</v>
      </c>
      <c r="T41" s="46">
        <f t="shared" si="74"/>
        <v>0</v>
      </c>
      <c r="U41" s="46">
        <f t="shared" si="78"/>
        <v>0</v>
      </c>
      <c r="V41" s="46">
        <f t="shared" si="82"/>
        <v>0</v>
      </c>
      <c r="W41" s="46">
        <f t="shared" si="86"/>
        <v>0</v>
      </c>
      <c r="X41" s="46">
        <f t="shared" si="90"/>
        <v>0</v>
      </c>
      <c r="Y41" s="46">
        <f t="shared" si="94"/>
        <v>0</v>
      </c>
      <c r="Z41" s="46">
        <f t="shared" si="97"/>
        <v>0</v>
      </c>
      <c r="AA41" s="46">
        <f t="shared" si="101"/>
        <v>0</v>
      </c>
      <c r="AB41" s="46">
        <f t="shared" si="105"/>
        <v>0</v>
      </c>
      <c r="AC41" s="46">
        <f t="shared" si="109"/>
        <v>0</v>
      </c>
      <c r="AD41" s="46">
        <f t="shared" si="113"/>
        <v>0</v>
      </c>
      <c r="AE41" s="46">
        <f t="shared" si="117"/>
        <v>0</v>
      </c>
      <c r="AF41" s="46">
        <f t="shared" si="121"/>
        <v>0</v>
      </c>
      <c r="AG41" s="46">
        <f t="shared" si="125"/>
        <v>0</v>
      </c>
      <c r="AH41" s="46">
        <f t="shared" si="129"/>
        <v>0</v>
      </c>
      <c r="AI41" s="46">
        <f t="shared" si="133"/>
        <v>0</v>
      </c>
      <c r="AJ41" s="46">
        <f t="shared" si="138"/>
        <v>0</v>
      </c>
      <c r="AK41" s="46">
        <f t="shared" si="145"/>
        <v>0</v>
      </c>
      <c r="AL41" s="46">
        <f t="shared" si="149"/>
        <v>0</v>
      </c>
      <c r="AM41" s="46">
        <f t="shared" si="154"/>
        <v>0</v>
      </c>
      <c r="AN41" s="46">
        <f t="shared" si="162"/>
        <v>0</v>
      </c>
      <c r="AO41" s="46">
        <f t="shared" si="169"/>
        <v>0</v>
      </c>
      <c r="AP41" s="46">
        <f aca="true" t="shared" si="176" ref="AP41:AP72">IF($FH$2&gt;39,D3,0)</f>
        <v>0</v>
      </c>
      <c r="BC41" s="46">
        <f t="shared" si="6"/>
        <v>39</v>
      </c>
      <c r="BD41" s="6" t="e">
        <f>#REF!*BC41</f>
        <v>#REF!</v>
      </c>
      <c r="BE41" s="46">
        <f t="shared" si="18"/>
        <v>741</v>
      </c>
      <c r="BF41" s="46">
        <f t="shared" si="155"/>
        <v>0</v>
      </c>
      <c r="BG41" s="46">
        <f t="shared" si="156"/>
        <v>0</v>
      </c>
      <c r="BH41" s="46">
        <f t="shared" si="163"/>
        <v>0</v>
      </c>
      <c r="BI41" s="46">
        <f t="shared" si="170"/>
        <v>0</v>
      </c>
      <c r="BJ41" s="46">
        <f aca="true" t="shared" si="177" ref="BJ41:BJ72">IF($FH$2&gt;6,BE36,0)</f>
        <v>0</v>
      </c>
      <c r="BK41" s="46">
        <f t="shared" si="40"/>
        <v>0</v>
      </c>
      <c r="BL41" s="46">
        <f t="shared" si="44"/>
        <v>0</v>
      </c>
      <c r="BM41" s="46">
        <f t="shared" si="49"/>
        <v>0</v>
      </c>
      <c r="BN41" s="46">
        <f t="shared" si="52"/>
        <v>0</v>
      </c>
      <c r="BO41" s="46">
        <f t="shared" si="56"/>
        <v>0</v>
      </c>
      <c r="BP41" s="46">
        <f t="shared" si="60"/>
        <v>0</v>
      </c>
      <c r="BQ41" s="46">
        <f t="shared" si="64"/>
        <v>0</v>
      </c>
      <c r="BR41" s="46">
        <f t="shared" si="67"/>
        <v>0</v>
      </c>
      <c r="BS41" s="46">
        <f t="shared" si="71"/>
        <v>0</v>
      </c>
      <c r="BT41" s="46">
        <f t="shared" si="75"/>
        <v>0</v>
      </c>
      <c r="BU41" s="46">
        <f t="shared" si="79"/>
        <v>0</v>
      </c>
      <c r="BV41" s="46">
        <f t="shared" si="83"/>
        <v>0</v>
      </c>
      <c r="BW41" s="46">
        <f t="shared" si="87"/>
        <v>0</v>
      </c>
      <c r="BX41" s="46">
        <f t="shared" si="91"/>
        <v>0</v>
      </c>
      <c r="BY41" s="46">
        <f t="shared" si="95"/>
        <v>0</v>
      </c>
      <c r="BZ41" s="46">
        <f t="shared" si="98"/>
        <v>0</v>
      </c>
      <c r="CA41" s="46">
        <f t="shared" si="102"/>
        <v>0</v>
      </c>
      <c r="CB41" s="46">
        <f t="shared" si="106"/>
        <v>0</v>
      </c>
      <c r="CC41" s="46">
        <f t="shared" si="110"/>
        <v>0</v>
      </c>
      <c r="CD41" s="46">
        <f t="shared" si="114"/>
        <v>0</v>
      </c>
      <c r="CE41" s="46">
        <f t="shared" si="118"/>
        <v>0</v>
      </c>
      <c r="CF41" s="46">
        <f t="shared" si="122"/>
        <v>0</v>
      </c>
      <c r="CG41" s="46">
        <f t="shared" si="126"/>
        <v>0</v>
      </c>
      <c r="CH41" s="46">
        <f t="shared" si="130"/>
        <v>0</v>
      </c>
      <c r="CI41" s="46">
        <f t="shared" si="134"/>
        <v>0</v>
      </c>
      <c r="CJ41" s="46">
        <f t="shared" si="139"/>
        <v>0</v>
      </c>
      <c r="CK41" s="46">
        <f t="shared" si="146"/>
        <v>0</v>
      </c>
      <c r="CL41" s="46">
        <f t="shared" si="150"/>
        <v>0</v>
      </c>
      <c r="CM41" s="46">
        <f t="shared" si="157"/>
        <v>0</v>
      </c>
      <c r="CN41" s="46">
        <f t="shared" si="164"/>
        <v>0</v>
      </c>
      <c r="CO41" s="46">
        <f t="shared" si="171"/>
        <v>0</v>
      </c>
      <c r="CP41" s="46">
        <f aca="true" t="shared" si="178" ref="CP41:CP72">IF($FH$2&gt;38,CF31,0)</f>
        <v>0</v>
      </c>
      <c r="DD41" s="46">
        <f t="shared" si="7"/>
        <v>741</v>
      </c>
      <c r="DE41" s="47" t="e">
        <f>#REF!*DD41</f>
        <v>#REF!</v>
      </c>
      <c r="DF41" s="46">
        <f t="shared" si="45"/>
        <v>9139</v>
      </c>
      <c r="DG41" s="46">
        <f t="shared" si="158"/>
        <v>0</v>
      </c>
      <c r="DH41" s="46">
        <f t="shared" si="165"/>
        <v>0</v>
      </c>
      <c r="DI41" s="46">
        <f t="shared" si="172"/>
        <v>0</v>
      </c>
      <c r="DJ41" s="46">
        <f aca="true" t="shared" si="179" ref="DJ41:DJ72">IF($FH$2&gt;5,DF36,0)</f>
        <v>0</v>
      </c>
      <c r="DK41" s="46">
        <f t="shared" si="41"/>
        <v>0</v>
      </c>
      <c r="DL41" s="46">
        <f t="shared" si="46"/>
        <v>0</v>
      </c>
      <c r="DM41" s="46">
        <f t="shared" si="50"/>
        <v>0</v>
      </c>
      <c r="DN41" s="46">
        <f t="shared" si="53"/>
        <v>0</v>
      </c>
      <c r="DO41" s="46">
        <f t="shared" si="57"/>
        <v>0</v>
      </c>
      <c r="DP41" s="46">
        <f t="shared" si="61"/>
        <v>0</v>
      </c>
      <c r="DQ41" s="46">
        <f t="shared" si="68"/>
        <v>0</v>
      </c>
      <c r="DR41" s="46">
        <f t="shared" si="72"/>
        <v>0</v>
      </c>
      <c r="DS41" s="46">
        <f t="shared" si="76"/>
        <v>0</v>
      </c>
      <c r="DT41" s="46">
        <f t="shared" si="80"/>
        <v>0</v>
      </c>
      <c r="DU41" s="46">
        <f t="shared" si="84"/>
        <v>0</v>
      </c>
      <c r="DV41" s="46">
        <f t="shared" si="88"/>
        <v>0</v>
      </c>
      <c r="DW41" s="46">
        <f t="shared" si="92"/>
        <v>0</v>
      </c>
      <c r="DX41" s="46">
        <f t="shared" si="96"/>
        <v>0</v>
      </c>
      <c r="DY41" s="46">
        <f t="shared" si="99"/>
        <v>0</v>
      </c>
      <c r="DZ41" s="46">
        <f t="shared" si="103"/>
        <v>0</v>
      </c>
      <c r="EA41" s="46">
        <f t="shared" si="107"/>
        <v>0</v>
      </c>
      <c r="EB41" s="46">
        <f t="shared" si="111"/>
        <v>0</v>
      </c>
      <c r="EC41" s="46">
        <f t="shared" si="115"/>
        <v>0</v>
      </c>
      <c r="ED41" s="46">
        <f t="shared" si="119"/>
        <v>0</v>
      </c>
      <c r="EE41" s="46">
        <f t="shared" si="123"/>
        <v>0</v>
      </c>
      <c r="EF41" s="46">
        <f t="shared" si="127"/>
        <v>0</v>
      </c>
      <c r="EG41" s="46">
        <f t="shared" si="131"/>
        <v>0</v>
      </c>
      <c r="EH41" s="46">
        <f t="shared" si="135"/>
        <v>0</v>
      </c>
      <c r="EI41" s="46">
        <f t="shared" si="140"/>
        <v>0</v>
      </c>
      <c r="EJ41" s="46">
        <f t="shared" si="147"/>
        <v>0</v>
      </c>
      <c r="EK41" s="46">
        <f t="shared" si="151"/>
        <v>0</v>
      </c>
      <c r="EL41" s="46">
        <f t="shared" si="159"/>
        <v>0</v>
      </c>
      <c r="EM41" s="46">
        <f t="shared" si="166"/>
        <v>0</v>
      </c>
      <c r="EN41" s="46">
        <f t="shared" si="173"/>
        <v>0</v>
      </c>
      <c r="EO41" s="46">
        <f aca="true" t="shared" si="180" ref="EO41:EO73">IF($FH$2&gt;36,EE31,0)</f>
        <v>0</v>
      </c>
      <c r="EP41" s="46">
        <f>IF($FH$2&gt;3,$DF$4,0)</f>
        <v>0</v>
      </c>
      <c r="FE41" s="46">
        <f t="shared" si="8"/>
        <v>9139</v>
      </c>
      <c r="FF41" s="47" t="e">
        <f>#REF!*FE41</f>
        <v>#REF!</v>
      </c>
      <c r="FH41" s="8"/>
      <c r="FI41" s="18"/>
      <c r="FJ41" s="8"/>
      <c r="FK41" s="18"/>
      <c r="FL41" s="8"/>
      <c r="FM41" s="8"/>
      <c r="FN41" s="15">
        <v>40</v>
      </c>
      <c r="FO41" s="23">
        <f t="shared" si="141"/>
        <v>39</v>
      </c>
      <c r="FP41" s="25">
        <f t="shared" si="136"/>
        <v>78</v>
      </c>
      <c r="FQ41" s="14">
        <f t="shared" si="13"/>
        <v>780</v>
      </c>
      <c r="FR41" s="35">
        <f t="shared" si="142"/>
        <v>741</v>
      </c>
      <c r="FS41" s="26">
        <f t="shared" si="19"/>
        <v>1482</v>
      </c>
      <c r="FT41" s="14">
        <f t="shared" si="14"/>
        <v>14820</v>
      </c>
      <c r="FU41" s="44">
        <f t="shared" si="15"/>
        <v>15600</v>
      </c>
      <c r="FV41" s="78">
        <f t="shared" si="25"/>
        <v>10115</v>
      </c>
      <c r="FW41" s="8">
        <f t="shared" si="143"/>
        <v>20286</v>
      </c>
      <c r="FX41" s="8">
        <f t="shared" si="137"/>
        <v>22249.5</v>
      </c>
      <c r="FY41" s="8">
        <f t="shared" si="132"/>
        <v>24097.5</v>
      </c>
      <c r="FZ41" s="8">
        <f t="shared" si="128"/>
        <v>25833.5</v>
      </c>
      <c r="GA41" s="10">
        <f t="shared" si="124"/>
        <v>27461</v>
      </c>
      <c r="GB41" s="8">
        <f>FR44*$GK$7</f>
        <v>3013.5</v>
      </c>
      <c r="GC41" s="8">
        <f aca="true" t="shared" si="181" ref="GC41:GC51">GC40+(FR44*$GK$7)</f>
        <v>5883.5</v>
      </c>
      <c r="GD41" s="8">
        <f t="shared" si="174"/>
        <v>8613.5</v>
      </c>
      <c r="GE41" s="8">
        <f t="shared" si="167"/>
        <v>11207</v>
      </c>
      <c r="GF41" s="8">
        <f t="shared" si="160"/>
        <v>13667.5</v>
      </c>
      <c r="GG41" s="8">
        <f t="shared" si="152"/>
        <v>15998.5</v>
      </c>
      <c r="GH41" s="9" t="e">
        <f>((FO44+FR44+1)*#REF!)/1000</f>
        <v>#REF!</v>
      </c>
    </row>
    <row r="42" spans="1:190" ht="87.75">
      <c r="A42" s="46">
        <v>41</v>
      </c>
      <c r="B42" s="46">
        <v>1</v>
      </c>
      <c r="C42" s="47" t="e">
        <f>#REF!</f>
        <v>#REF!</v>
      </c>
      <c r="D42" s="46">
        <v>40</v>
      </c>
      <c r="E42" s="46">
        <f t="shared" si="144"/>
        <v>0</v>
      </c>
      <c r="F42" s="46">
        <f t="shared" si="148"/>
        <v>0</v>
      </c>
      <c r="G42" s="46">
        <f t="shared" si="153"/>
        <v>0</v>
      </c>
      <c r="H42" s="46">
        <f t="shared" si="161"/>
        <v>0</v>
      </c>
      <c r="I42" s="46">
        <f t="shared" si="168"/>
        <v>0</v>
      </c>
      <c r="J42" s="46">
        <f t="shared" si="175"/>
        <v>0</v>
      </c>
      <c r="K42" s="46">
        <f aca="true" t="shared" si="182" ref="K42:K73">IF($FH$2&gt;8,D35,0)</f>
        <v>0</v>
      </c>
      <c r="L42" s="46">
        <f t="shared" si="43"/>
        <v>0</v>
      </c>
      <c r="M42" s="46">
        <f t="shared" si="48"/>
        <v>0</v>
      </c>
      <c r="N42" s="46">
        <f t="shared" si="51"/>
        <v>0</v>
      </c>
      <c r="O42" s="46">
        <f t="shared" si="55"/>
        <v>0</v>
      </c>
      <c r="P42" s="46">
        <f t="shared" si="59"/>
        <v>0</v>
      </c>
      <c r="Q42" s="46">
        <f t="shared" si="63"/>
        <v>0</v>
      </c>
      <c r="R42" s="46">
        <f t="shared" si="66"/>
        <v>0</v>
      </c>
      <c r="S42" s="46">
        <f t="shared" si="70"/>
        <v>0</v>
      </c>
      <c r="T42" s="46">
        <f t="shared" si="74"/>
        <v>0</v>
      </c>
      <c r="U42" s="46">
        <f t="shared" si="78"/>
        <v>0</v>
      </c>
      <c r="V42" s="46">
        <f t="shared" si="82"/>
        <v>0</v>
      </c>
      <c r="W42" s="46">
        <f t="shared" si="86"/>
        <v>0</v>
      </c>
      <c r="X42" s="46">
        <f t="shared" si="90"/>
        <v>0</v>
      </c>
      <c r="Y42" s="46">
        <f t="shared" si="94"/>
        <v>0</v>
      </c>
      <c r="Z42" s="46">
        <f t="shared" si="97"/>
        <v>0</v>
      </c>
      <c r="AA42" s="46">
        <f t="shared" si="101"/>
        <v>0</v>
      </c>
      <c r="AB42" s="46">
        <f t="shared" si="105"/>
        <v>0</v>
      </c>
      <c r="AC42" s="46">
        <f t="shared" si="109"/>
        <v>0</v>
      </c>
      <c r="AD42" s="46">
        <f t="shared" si="113"/>
        <v>0</v>
      </c>
      <c r="AE42" s="46">
        <f t="shared" si="117"/>
        <v>0</v>
      </c>
      <c r="AF42" s="46">
        <f t="shared" si="121"/>
        <v>0</v>
      </c>
      <c r="AG42" s="46">
        <f t="shared" si="125"/>
        <v>0</v>
      </c>
      <c r="AH42" s="46">
        <f t="shared" si="129"/>
        <v>0</v>
      </c>
      <c r="AI42" s="46">
        <f t="shared" si="133"/>
        <v>0</v>
      </c>
      <c r="AJ42" s="46">
        <f t="shared" si="138"/>
        <v>0</v>
      </c>
      <c r="AK42" s="46">
        <f t="shared" si="145"/>
        <v>0</v>
      </c>
      <c r="AL42" s="46">
        <f t="shared" si="149"/>
        <v>0</v>
      </c>
      <c r="AM42" s="46">
        <f t="shared" si="154"/>
        <v>0</v>
      </c>
      <c r="AN42" s="46">
        <f t="shared" si="162"/>
        <v>0</v>
      </c>
      <c r="AO42" s="46">
        <f t="shared" si="169"/>
        <v>0</v>
      </c>
      <c r="AP42" s="46">
        <f t="shared" si="176"/>
        <v>0</v>
      </c>
      <c r="AQ42" s="46">
        <f aca="true" t="shared" si="183" ref="AQ42:AQ73">IF($FH$2&gt;40,D3,0)</f>
        <v>0</v>
      </c>
      <c r="BC42" s="46">
        <f t="shared" si="6"/>
        <v>40</v>
      </c>
      <c r="BD42" s="6" t="e">
        <f>#REF!*BC42</f>
        <v>#REF!</v>
      </c>
      <c r="BE42" s="46">
        <f t="shared" si="18"/>
        <v>780</v>
      </c>
      <c r="BF42" s="46">
        <f t="shared" si="155"/>
        <v>0</v>
      </c>
      <c r="BG42" s="46">
        <f t="shared" si="156"/>
        <v>0</v>
      </c>
      <c r="BH42" s="46">
        <f t="shared" si="163"/>
        <v>0</v>
      </c>
      <c r="BI42" s="46">
        <f t="shared" si="170"/>
        <v>0</v>
      </c>
      <c r="BJ42" s="46">
        <f t="shared" si="177"/>
        <v>0</v>
      </c>
      <c r="BK42" s="46">
        <f aca="true" t="shared" si="184" ref="BK42:BK73">IF($FH$2&gt;7,BE36,0)</f>
        <v>0</v>
      </c>
      <c r="BL42" s="46">
        <f t="shared" si="44"/>
        <v>0</v>
      </c>
      <c r="BM42" s="46">
        <f t="shared" si="49"/>
        <v>0</v>
      </c>
      <c r="BN42" s="46">
        <f t="shared" si="52"/>
        <v>0</v>
      </c>
      <c r="BO42" s="46">
        <f t="shared" si="56"/>
        <v>0</v>
      </c>
      <c r="BP42" s="46">
        <f t="shared" si="60"/>
        <v>0</v>
      </c>
      <c r="BQ42" s="46">
        <f t="shared" si="64"/>
        <v>0</v>
      </c>
      <c r="BR42" s="46">
        <f t="shared" si="67"/>
        <v>0</v>
      </c>
      <c r="BS42" s="46">
        <f t="shared" si="71"/>
        <v>0</v>
      </c>
      <c r="BT42" s="46">
        <f t="shared" si="75"/>
        <v>0</v>
      </c>
      <c r="BU42" s="46">
        <f t="shared" si="79"/>
        <v>0</v>
      </c>
      <c r="BV42" s="46">
        <f t="shared" si="83"/>
        <v>0</v>
      </c>
      <c r="BW42" s="46">
        <f t="shared" si="87"/>
        <v>0</v>
      </c>
      <c r="BX42" s="46">
        <f t="shared" si="91"/>
        <v>0</v>
      </c>
      <c r="BY42" s="46">
        <f t="shared" si="95"/>
        <v>0</v>
      </c>
      <c r="BZ42" s="46">
        <f t="shared" si="98"/>
        <v>0</v>
      </c>
      <c r="CA42" s="46">
        <f t="shared" si="102"/>
        <v>0</v>
      </c>
      <c r="CB42" s="46">
        <f t="shared" si="106"/>
        <v>0</v>
      </c>
      <c r="CC42" s="46">
        <f t="shared" si="110"/>
        <v>0</v>
      </c>
      <c r="CD42" s="46">
        <f t="shared" si="114"/>
        <v>0</v>
      </c>
      <c r="CE42" s="46">
        <f t="shared" si="118"/>
        <v>0</v>
      </c>
      <c r="CF42" s="46">
        <f t="shared" si="122"/>
        <v>0</v>
      </c>
      <c r="CG42" s="46">
        <f t="shared" si="126"/>
        <v>0</v>
      </c>
      <c r="CH42" s="46">
        <f t="shared" si="130"/>
        <v>0</v>
      </c>
      <c r="CI42" s="46">
        <f t="shared" si="134"/>
        <v>0</v>
      </c>
      <c r="CJ42" s="46">
        <f t="shared" si="139"/>
        <v>0</v>
      </c>
      <c r="CK42" s="46">
        <f t="shared" si="146"/>
        <v>0</v>
      </c>
      <c r="CL42" s="46">
        <f t="shared" si="150"/>
        <v>0</v>
      </c>
      <c r="CM42" s="46">
        <f t="shared" si="157"/>
        <v>0</v>
      </c>
      <c r="CN42" s="46">
        <f t="shared" si="164"/>
        <v>0</v>
      </c>
      <c r="CO42" s="46">
        <f t="shared" si="171"/>
        <v>0</v>
      </c>
      <c r="CP42" s="46">
        <f t="shared" si="178"/>
        <v>0</v>
      </c>
      <c r="CQ42" s="46">
        <f aca="true" t="shared" si="185" ref="CQ42:CQ73">IF($FH$2&gt;39,CG32,0)</f>
        <v>0</v>
      </c>
      <c r="DD42" s="46">
        <f t="shared" si="7"/>
        <v>780</v>
      </c>
      <c r="DE42" s="47" t="e">
        <f>#REF!*DD42</f>
        <v>#REF!</v>
      </c>
      <c r="DF42" s="46">
        <f t="shared" si="45"/>
        <v>9880</v>
      </c>
      <c r="DG42" s="46">
        <f t="shared" si="158"/>
        <v>0</v>
      </c>
      <c r="DH42" s="46">
        <f t="shared" si="165"/>
        <v>0</v>
      </c>
      <c r="DI42" s="46">
        <f t="shared" si="172"/>
        <v>0</v>
      </c>
      <c r="DJ42" s="46">
        <f t="shared" si="179"/>
        <v>0</v>
      </c>
      <c r="DK42" s="46">
        <f aca="true" t="shared" si="186" ref="DK42:DK73">IF($FH$2&gt;6,DF36,0)</f>
        <v>0</v>
      </c>
      <c r="DL42" s="46">
        <f t="shared" si="46"/>
        <v>0</v>
      </c>
      <c r="DM42" s="46">
        <f t="shared" si="50"/>
        <v>0</v>
      </c>
      <c r="DN42" s="46">
        <f t="shared" si="53"/>
        <v>0</v>
      </c>
      <c r="DO42" s="46">
        <f t="shared" si="57"/>
        <v>0</v>
      </c>
      <c r="DP42" s="46">
        <f t="shared" si="61"/>
        <v>0</v>
      </c>
      <c r="DQ42" s="46">
        <f t="shared" si="68"/>
        <v>0</v>
      </c>
      <c r="DR42" s="46">
        <f t="shared" si="72"/>
        <v>0</v>
      </c>
      <c r="DS42" s="46">
        <f t="shared" si="76"/>
        <v>0</v>
      </c>
      <c r="DT42" s="46">
        <f t="shared" si="80"/>
        <v>0</v>
      </c>
      <c r="DU42" s="46">
        <f t="shared" si="84"/>
        <v>0</v>
      </c>
      <c r="DV42" s="46">
        <f t="shared" si="88"/>
        <v>0</v>
      </c>
      <c r="DW42" s="46">
        <f t="shared" si="92"/>
        <v>0</v>
      </c>
      <c r="DX42" s="46">
        <f t="shared" si="96"/>
        <v>0</v>
      </c>
      <c r="DY42" s="46">
        <f t="shared" si="99"/>
        <v>0</v>
      </c>
      <c r="DZ42" s="46">
        <f t="shared" si="103"/>
        <v>0</v>
      </c>
      <c r="EA42" s="46">
        <f t="shared" si="107"/>
        <v>0</v>
      </c>
      <c r="EB42" s="46">
        <f t="shared" si="111"/>
        <v>0</v>
      </c>
      <c r="EC42" s="46">
        <f t="shared" si="115"/>
        <v>0</v>
      </c>
      <c r="ED42" s="46">
        <f t="shared" si="119"/>
        <v>0</v>
      </c>
      <c r="EE42" s="46">
        <f t="shared" si="123"/>
        <v>0</v>
      </c>
      <c r="EF42" s="46">
        <f t="shared" si="127"/>
        <v>0</v>
      </c>
      <c r="EG42" s="46">
        <f t="shared" si="131"/>
        <v>0</v>
      </c>
      <c r="EH42" s="46">
        <f t="shared" si="135"/>
        <v>0</v>
      </c>
      <c r="EI42" s="46">
        <f t="shared" si="140"/>
        <v>0</v>
      </c>
      <c r="EJ42" s="46">
        <f t="shared" si="147"/>
        <v>0</v>
      </c>
      <c r="EK42" s="46">
        <f t="shared" si="151"/>
        <v>0</v>
      </c>
      <c r="EL42" s="46">
        <f t="shared" si="159"/>
        <v>0</v>
      </c>
      <c r="EM42" s="46">
        <f t="shared" si="166"/>
        <v>0</v>
      </c>
      <c r="EN42" s="46">
        <f t="shared" si="173"/>
        <v>0</v>
      </c>
      <c r="EO42" s="46">
        <f t="shared" si="180"/>
        <v>0</v>
      </c>
      <c r="EP42" s="46">
        <f aca="true" t="shared" si="187" ref="EP42:EP73">IF($FH$2&gt;37,EF32,0)</f>
        <v>0</v>
      </c>
      <c r="EQ42" s="46">
        <f>IF($FH$2&gt;3,$DF$4,0)</f>
        <v>0</v>
      </c>
      <c r="FE42" s="46">
        <f t="shared" si="8"/>
        <v>9880</v>
      </c>
      <c r="FF42" s="47" t="e">
        <f>#REF!*FE42</f>
        <v>#REF!</v>
      </c>
      <c r="FH42" s="8"/>
      <c r="FI42" s="18"/>
      <c r="FJ42" s="8"/>
      <c r="FK42" s="18"/>
      <c r="FL42" s="8"/>
      <c r="FM42" s="8"/>
      <c r="FN42" s="15">
        <v>41</v>
      </c>
      <c r="FO42" s="23">
        <f t="shared" si="141"/>
        <v>40</v>
      </c>
      <c r="FP42" s="25">
        <f t="shared" si="136"/>
        <v>80</v>
      </c>
      <c r="FQ42" s="14">
        <f t="shared" si="13"/>
        <v>800</v>
      </c>
      <c r="FR42" s="35">
        <f t="shared" si="142"/>
        <v>780</v>
      </c>
      <c r="FS42" s="26">
        <f t="shared" si="19"/>
        <v>1560</v>
      </c>
      <c r="FT42" s="14">
        <f t="shared" si="14"/>
        <v>15600</v>
      </c>
      <c r="FU42" s="44">
        <f t="shared" si="15"/>
        <v>16400</v>
      </c>
      <c r="FV42" s="78">
        <f t="shared" si="25"/>
        <v>12985</v>
      </c>
      <c r="FW42" s="8">
        <f t="shared" si="143"/>
        <v>23446.5</v>
      </c>
      <c r="FX42" s="8">
        <f t="shared" si="137"/>
        <v>25410</v>
      </c>
      <c r="FY42" s="8">
        <f t="shared" si="132"/>
        <v>27258</v>
      </c>
      <c r="FZ42" s="10">
        <f t="shared" si="128"/>
        <v>28994</v>
      </c>
      <c r="GA42" s="8">
        <f>FR45*$GK$7</f>
        <v>3160.5</v>
      </c>
      <c r="GB42" s="8">
        <f aca="true" t="shared" si="188" ref="GB42:GB52">GB41+(FR45*$GK$7)</f>
        <v>6174</v>
      </c>
      <c r="GC42" s="8">
        <f t="shared" si="181"/>
        <v>9044</v>
      </c>
      <c r="GD42" s="8">
        <f t="shared" si="174"/>
        <v>11774</v>
      </c>
      <c r="GE42" s="8">
        <f t="shared" si="167"/>
        <v>14367.5</v>
      </c>
      <c r="GF42" s="8">
        <f t="shared" si="160"/>
        <v>16828</v>
      </c>
      <c r="GG42" s="8">
        <f t="shared" si="152"/>
        <v>19159</v>
      </c>
      <c r="GH42" s="9" t="e">
        <f>((FO45+FR45+1)*#REF!)/1000</f>
        <v>#REF!</v>
      </c>
    </row>
    <row r="43" spans="1:190" ht="87.75">
      <c r="A43" s="46">
        <v>42</v>
      </c>
      <c r="B43" s="46">
        <v>1</v>
      </c>
      <c r="C43" s="47" t="e">
        <f>#REF!</f>
        <v>#REF!</v>
      </c>
      <c r="D43" s="46">
        <v>41</v>
      </c>
      <c r="E43" s="46">
        <f t="shared" si="144"/>
        <v>0</v>
      </c>
      <c r="F43" s="46">
        <f t="shared" si="148"/>
        <v>0</v>
      </c>
      <c r="G43" s="46">
        <f t="shared" si="153"/>
        <v>0</v>
      </c>
      <c r="H43" s="46">
        <f t="shared" si="161"/>
        <v>0</v>
      </c>
      <c r="I43" s="46">
        <f t="shared" si="168"/>
        <v>0</v>
      </c>
      <c r="J43" s="46">
        <f t="shared" si="175"/>
        <v>0</v>
      </c>
      <c r="K43" s="46">
        <f t="shared" si="182"/>
        <v>0</v>
      </c>
      <c r="L43" s="46">
        <f aca="true" t="shared" si="189" ref="L43:L74">IF($FH$2&gt;9,D35,0)</f>
        <v>0</v>
      </c>
      <c r="M43" s="46">
        <f t="shared" si="48"/>
        <v>0</v>
      </c>
      <c r="N43" s="46">
        <f t="shared" si="51"/>
        <v>0</v>
      </c>
      <c r="O43" s="46">
        <f t="shared" si="55"/>
        <v>0</v>
      </c>
      <c r="P43" s="46">
        <f t="shared" si="59"/>
        <v>0</v>
      </c>
      <c r="Q43" s="46">
        <f t="shared" si="63"/>
        <v>0</v>
      </c>
      <c r="R43" s="46">
        <f t="shared" si="66"/>
        <v>0</v>
      </c>
      <c r="S43" s="46">
        <f t="shared" si="70"/>
        <v>0</v>
      </c>
      <c r="T43" s="46">
        <f t="shared" si="74"/>
        <v>0</v>
      </c>
      <c r="U43" s="46">
        <f t="shared" si="78"/>
        <v>0</v>
      </c>
      <c r="V43" s="46">
        <f t="shared" si="82"/>
        <v>0</v>
      </c>
      <c r="W43" s="46">
        <f t="shared" si="86"/>
        <v>0</v>
      </c>
      <c r="X43" s="46">
        <f t="shared" si="90"/>
        <v>0</v>
      </c>
      <c r="Y43" s="46">
        <f t="shared" si="94"/>
        <v>0</v>
      </c>
      <c r="Z43" s="46">
        <f t="shared" si="97"/>
        <v>0</v>
      </c>
      <c r="AA43" s="46">
        <f t="shared" si="101"/>
        <v>0</v>
      </c>
      <c r="AB43" s="46">
        <f t="shared" si="105"/>
        <v>0</v>
      </c>
      <c r="AC43" s="46">
        <f t="shared" si="109"/>
        <v>0</v>
      </c>
      <c r="AD43" s="46">
        <f t="shared" si="113"/>
        <v>0</v>
      </c>
      <c r="AE43" s="46">
        <f t="shared" si="117"/>
        <v>0</v>
      </c>
      <c r="AF43" s="46">
        <f t="shared" si="121"/>
        <v>0</v>
      </c>
      <c r="AG43" s="46">
        <f t="shared" si="125"/>
        <v>0</v>
      </c>
      <c r="AH43" s="46">
        <f t="shared" si="129"/>
        <v>0</v>
      </c>
      <c r="AI43" s="46">
        <f t="shared" si="133"/>
        <v>0</v>
      </c>
      <c r="AJ43" s="46">
        <f t="shared" si="138"/>
        <v>0</v>
      </c>
      <c r="AK43" s="46">
        <f t="shared" si="145"/>
        <v>0</v>
      </c>
      <c r="AL43" s="46">
        <f t="shared" si="149"/>
        <v>0</v>
      </c>
      <c r="AM43" s="46">
        <f t="shared" si="154"/>
        <v>0</v>
      </c>
      <c r="AN43" s="46">
        <f t="shared" si="162"/>
        <v>0</v>
      </c>
      <c r="AO43" s="46">
        <f t="shared" si="169"/>
        <v>0</v>
      </c>
      <c r="AP43" s="46">
        <f t="shared" si="176"/>
        <v>0</v>
      </c>
      <c r="AQ43" s="46">
        <f t="shared" si="183"/>
        <v>0</v>
      </c>
      <c r="AR43" s="46">
        <f aca="true" t="shared" si="190" ref="AR43:AR74">IF($FH$2&gt;41,D3,0)</f>
        <v>0</v>
      </c>
      <c r="BC43" s="46">
        <f t="shared" si="6"/>
        <v>41</v>
      </c>
      <c r="BD43" s="6" t="e">
        <f>#REF!*BC43</f>
        <v>#REF!</v>
      </c>
      <c r="BE43" s="46">
        <f t="shared" si="18"/>
        <v>820</v>
      </c>
      <c r="BF43" s="46">
        <f t="shared" si="155"/>
        <v>0</v>
      </c>
      <c r="BG43" s="46">
        <f t="shared" si="156"/>
        <v>0</v>
      </c>
      <c r="BH43" s="46">
        <f t="shared" si="163"/>
        <v>0</v>
      </c>
      <c r="BI43" s="46">
        <f t="shared" si="170"/>
        <v>0</v>
      </c>
      <c r="BJ43" s="46">
        <f t="shared" si="177"/>
        <v>0</v>
      </c>
      <c r="BK43" s="46">
        <f t="shared" si="184"/>
        <v>0</v>
      </c>
      <c r="BL43" s="46">
        <f aca="true" t="shared" si="191" ref="BL43:BL74">IF($FH$2&gt;8,BE36,0)</f>
        <v>0</v>
      </c>
      <c r="BM43" s="46">
        <f t="shared" si="49"/>
        <v>0</v>
      </c>
      <c r="BN43" s="46">
        <f t="shared" si="52"/>
        <v>0</v>
      </c>
      <c r="BO43" s="46">
        <f t="shared" si="56"/>
        <v>0</v>
      </c>
      <c r="BP43" s="46">
        <f t="shared" si="60"/>
        <v>0</v>
      </c>
      <c r="BQ43" s="46">
        <f t="shared" si="64"/>
        <v>0</v>
      </c>
      <c r="BR43" s="46">
        <f t="shared" si="67"/>
        <v>0</v>
      </c>
      <c r="BS43" s="46">
        <f t="shared" si="71"/>
        <v>0</v>
      </c>
      <c r="BT43" s="46">
        <f t="shared" si="75"/>
        <v>0</v>
      </c>
      <c r="BU43" s="46">
        <f t="shared" si="79"/>
        <v>0</v>
      </c>
      <c r="BV43" s="46">
        <f t="shared" si="83"/>
        <v>0</v>
      </c>
      <c r="BW43" s="46">
        <f t="shared" si="87"/>
        <v>0</v>
      </c>
      <c r="BX43" s="46">
        <f t="shared" si="91"/>
        <v>0</v>
      </c>
      <c r="BY43" s="46">
        <f t="shared" si="95"/>
        <v>0</v>
      </c>
      <c r="BZ43" s="46">
        <f t="shared" si="98"/>
        <v>0</v>
      </c>
      <c r="CA43" s="46">
        <f t="shared" si="102"/>
        <v>0</v>
      </c>
      <c r="CB43" s="46">
        <f t="shared" si="106"/>
        <v>0</v>
      </c>
      <c r="CC43" s="46">
        <f t="shared" si="110"/>
        <v>0</v>
      </c>
      <c r="CD43" s="46">
        <f t="shared" si="114"/>
        <v>0</v>
      </c>
      <c r="CE43" s="46">
        <f t="shared" si="118"/>
        <v>0</v>
      </c>
      <c r="CF43" s="46">
        <f t="shared" si="122"/>
        <v>0</v>
      </c>
      <c r="CG43" s="46">
        <f t="shared" si="126"/>
        <v>0</v>
      </c>
      <c r="CH43" s="46">
        <f t="shared" si="130"/>
        <v>0</v>
      </c>
      <c r="CI43" s="46">
        <f t="shared" si="134"/>
        <v>0</v>
      </c>
      <c r="CJ43" s="46">
        <f t="shared" si="139"/>
        <v>0</v>
      </c>
      <c r="CK43" s="46">
        <f t="shared" si="146"/>
        <v>0</v>
      </c>
      <c r="CL43" s="46">
        <f t="shared" si="150"/>
        <v>0</v>
      </c>
      <c r="CM43" s="46">
        <f t="shared" si="157"/>
        <v>0</v>
      </c>
      <c r="CN43" s="46">
        <f t="shared" si="164"/>
        <v>0</v>
      </c>
      <c r="CO43" s="46">
        <f t="shared" si="171"/>
        <v>0</v>
      </c>
      <c r="CP43" s="46">
        <f t="shared" si="178"/>
        <v>0</v>
      </c>
      <c r="CQ43" s="46">
        <f t="shared" si="185"/>
        <v>0</v>
      </c>
      <c r="CR43" s="46">
        <f aca="true" t="shared" si="192" ref="CR43:CR74">IF($FH$2&gt;40,CH33,0)</f>
        <v>0</v>
      </c>
      <c r="DD43" s="46">
        <f t="shared" si="7"/>
        <v>820</v>
      </c>
      <c r="DE43" s="47" t="e">
        <f>#REF!*DD43</f>
        <v>#REF!</v>
      </c>
      <c r="DF43" s="46">
        <f t="shared" si="45"/>
        <v>10660</v>
      </c>
      <c r="DG43" s="46">
        <f t="shared" si="158"/>
        <v>0</v>
      </c>
      <c r="DH43" s="46">
        <f t="shared" si="165"/>
        <v>0</v>
      </c>
      <c r="DI43" s="46">
        <f t="shared" si="172"/>
        <v>0</v>
      </c>
      <c r="DJ43" s="46">
        <f t="shared" si="179"/>
        <v>0</v>
      </c>
      <c r="DK43" s="46">
        <f t="shared" si="186"/>
        <v>0</v>
      </c>
      <c r="DL43" s="46">
        <f aca="true" t="shared" si="193" ref="DL43:DL73">IF($FH$2&gt;7,DF36,0)</f>
        <v>0</v>
      </c>
      <c r="DM43" s="46">
        <f t="shared" si="50"/>
        <v>0</v>
      </c>
      <c r="DN43" s="46">
        <f t="shared" si="53"/>
        <v>0</v>
      </c>
      <c r="DO43" s="46">
        <f t="shared" si="57"/>
        <v>0</v>
      </c>
      <c r="DP43" s="46">
        <f t="shared" si="61"/>
        <v>0</v>
      </c>
      <c r="DQ43" s="46">
        <f t="shared" si="68"/>
        <v>0</v>
      </c>
      <c r="DR43" s="46">
        <f t="shared" si="72"/>
        <v>0</v>
      </c>
      <c r="DS43" s="46">
        <f t="shared" si="76"/>
        <v>0</v>
      </c>
      <c r="DT43" s="46">
        <f t="shared" si="80"/>
        <v>0</v>
      </c>
      <c r="DU43" s="46">
        <f t="shared" si="84"/>
        <v>0</v>
      </c>
      <c r="DV43" s="46">
        <f t="shared" si="88"/>
        <v>0</v>
      </c>
      <c r="DW43" s="46">
        <f t="shared" si="92"/>
        <v>0</v>
      </c>
      <c r="DX43" s="46">
        <f t="shared" si="96"/>
        <v>0</v>
      </c>
      <c r="DY43" s="46">
        <f t="shared" si="99"/>
        <v>0</v>
      </c>
      <c r="DZ43" s="46">
        <f t="shared" si="103"/>
        <v>0</v>
      </c>
      <c r="EA43" s="46">
        <f t="shared" si="107"/>
        <v>0</v>
      </c>
      <c r="EB43" s="46">
        <f t="shared" si="111"/>
        <v>0</v>
      </c>
      <c r="EC43" s="46">
        <f t="shared" si="115"/>
        <v>0</v>
      </c>
      <c r="ED43" s="46">
        <f t="shared" si="119"/>
        <v>0</v>
      </c>
      <c r="EE43" s="46">
        <f t="shared" si="123"/>
        <v>0</v>
      </c>
      <c r="EF43" s="46">
        <f t="shared" si="127"/>
        <v>0</v>
      </c>
      <c r="EG43" s="46">
        <f t="shared" si="131"/>
        <v>0</v>
      </c>
      <c r="EH43" s="46">
        <f t="shared" si="135"/>
        <v>0</v>
      </c>
      <c r="EI43" s="46">
        <f t="shared" si="140"/>
        <v>0</v>
      </c>
      <c r="EJ43" s="46">
        <f t="shared" si="147"/>
        <v>0</v>
      </c>
      <c r="EK43" s="46">
        <f t="shared" si="151"/>
        <v>0</v>
      </c>
      <c r="EL43" s="46">
        <f t="shared" si="159"/>
        <v>0</v>
      </c>
      <c r="EM43" s="46">
        <f t="shared" si="166"/>
        <v>0</v>
      </c>
      <c r="EN43" s="46">
        <f t="shared" si="173"/>
        <v>0</v>
      </c>
      <c r="EO43" s="46">
        <f t="shared" si="180"/>
        <v>0</v>
      </c>
      <c r="EP43" s="46">
        <f t="shared" si="187"/>
        <v>0</v>
      </c>
      <c r="EQ43" s="46">
        <f aca="true" t="shared" si="194" ref="EQ43:EQ73">IF($FH$2&gt;38,EG33,0)</f>
        <v>0</v>
      </c>
      <c r="ER43" s="46">
        <f>IF($FH$2&gt;3,$DF$4,0)</f>
        <v>0</v>
      </c>
      <c r="FE43" s="46">
        <f t="shared" si="8"/>
        <v>10660</v>
      </c>
      <c r="FF43" s="47" t="e">
        <f>#REF!*FE43</f>
        <v>#REF!</v>
      </c>
      <c r="FH43" s="8"/>
      <c r="FI43" s="18"/>
      <c r="FJ43" s="8"/>
      <c r="FK43" s="18"/>
      <c r="FL43" s="8"/>
      <c r="FM43" s="8"/>
      <c r="FN43" s="15">
        <v>42</v>
      </c>
      <c r="FO43" s="23">
        <f t="shared" si="141"/>
        <v>41</v>
      </c>
      <c r="FP43" s="25">
        <f t="shared" si="136"/>
        <v>82</v>
      </c>
      <c r="FQ43" s="14">
        <f t="shared" si="13"/>
        <v>820</v>
      </c>
      <c r="FR43" s="35">
        <f t="shared" si="142"/>
        <v>820</v>
      </c>
      <c r="FS43" s="26">
        <f t="shared" si="19"/>
        <v>1640</v>
      </c>
      <c r="FT43" s="14">
        <f t="shared" si="14"/>
        <v>16400</v>
      </c>
      <c r="FU43" s="44">
        <f t="shared" si="15"/>
        <v>17220</v>
      </c>
      <c r="FV43" s="78">
        <f t="shared" si="25"/>
        <v>15998.5</v>
      </c>
      <c r="FW43" s="8">
        <f t="shared" si="143"/>
        <v>26757.5</v>
      </c>
      <c r="FX43" s="8">
        <f t="shared" si="137"/>
        <v>28721</v>
      </c>
      <c r="FY43" s="10">
        <f t="shared" si="132"/>
        <v>30569</v>
      </c>
      <c r="FZ43" s="8">
        <f>FR46*$GK$7</f>
        <v>3311</v>
      </c>
      <c r="GA43" s="8">
        <f aca="true" t="shared" si="195" ref="GA43:GA53">GA42+(FR46*$GK$7)</f>
        <v>6471.5</v>
      </c>
      <c r="GB43" s="8">
        <f t="shared" si="188"/>
        <v>9485</v>
      </c>
      <c r="GC43" s="8">
        <f t="shared" si="181"/>
        <v>12355</v>
      </c>
      <c r="GD43" s="8">
        <f t="shared" si="174"/>
        <v>15085</v>
      </c>
      <c r="GE43" s="8">
        <f t="shared" si="167"/>
        <v>17678.5</v>
      </c>
      <c r="GF43" s="8">
        <f t="shared" si="160"/>
        <v>20139</v>
      </c>
      <c r="GG43" s="8">
        <f t="shared" si="152"/>
        <v>22470</v>
      </c>
      <c r="GH43" s="9" t="e">
        <f>((FO46+FR46+1)*#REF!)/1000</f>
        <v>#REF!</v>
      </c>
    </row>
    <row r="44" spans="1:190" ht="87.75">
      <c r="A44" s="46">
        <v>43</v>
      </c>
      <c r="B44" s="46">
        <v>1</v>
      </c>
      <c r="C44" s="47" t="e">
        <f>#REF!</f>
        <v>#REF!</v>
      </c>
      <c r="D44" s="46">
        <v>42</v>
      </c>
      <c r="E44" s="46">
        <f t="shared" si="144"/>
        <v>0</v>
      </c>
      <c r="F44" s="46">
        <f t="shared" si="148"/>
        <v>0</v>
      </c>
      <c r="G44" s="46">
        <f t="shared" si="153"/>
        <v>0</v>
      </c>
      <c r="H44" s="46">
        <f t="shared" si="161"/>
        <v>0</v>
      </c>
      <c r="I44" s="46">
        <f t="shared" si="168"/>
        <v>0</v>
      </c>
      <c r="J44" s="46">
        <f t="shared" si="175"/>
        <v>0</v>
      </c>
      <c r="K44" s="46">
        <f t="shared" si="182"/>
        <v>0</v>
      </c>
      <c r="L44" s="46">
        <f t="shared" si="189"/>
        <v>0</v>
      </c>
      <c r="M44" s="46">
        <f aca="true" t="shared" si="196" ref="M44:M75">IF($FH$2&gt;10,D35,0)</f>
        <v>0</v>
      </c>
      <c r="N44" s="46">
        <f t="shared" si="51"/>
        <v>0</v>
      </c>
      <c r="O44" s="46">
        <f t="shared" si="55"/>
        <v>0</v>
      </c>
      <c r="P44" s="46">
        <f t="shared" si="59"/>
        <v>0</v>
      </c>
      <c r="Q44" s="46">
        <f t="shared" si="63"/>
        <v>0</v>
      </c>
      <c r="R44" s="46">
        <f t="shared" si="66"/>
        <v>0</v>
      </c>
      <c r="S44" s="46">
        <f t="shared" si="70"/>
        <v>0</v>
      </c>
      <c r="T44" s="46">
        <f t="shared" si="74"/>
        <v>0</v>
      </c>
      <c r="U44" s="46">
        <f t="shared" si="78"/>
        <v>0</v>
      </c>
      <c r="V44" s="46">
        <f t="shared" si="82"/>
        <v>0</v>
      </c>
      <c r="W44" s="46">
        <f t="shared" si="86"/>
        <v>0</v>
      </c>
      <c r="X44" s="46">
        <f t="shared" si="90"/>
        <v>0</v>
      </c>
      <c r="Y44" s="46">
        <f t="shared" si="94"/>
        <v>0</v>
      </c>
      <c r="Z44" s="46">
        <f t="shared" si="97"/>
        <v>0</v>
      </c>
      <c r="AA44" s="46">
        <f t="shared" si="101"/>
        <v>0</v>
      </c>
      <c r="AB44" s="46">
        <f t="shared" si="105"/>
        <v>0</v>
      </c>
      <c r="AC44" s="46">
        <f t="shared" si="109"/>
        <v>0</v>
      </c>
      <c r="AD44" s="46">
        <f t="shared" si="113"/>
        <v>0</v>
      </c>
      <c r="AE44" s="46">
        <f t="shared" si="117"/>
        <v>0</v>
      </c>
      <c r="AF44" s="46">
        <f t="shared" si="121"/>
        <v>0</v>
      </c>
      <c r="AG44" s="46">
        <f t="shared" si="125"/>
        <v>0</v>
      </c>
      <c r="AH44" s="46">
        <f t="shared" si="129"/>
        <v>0</v>
      </c>
      <c r="AI44" s="46">
        <f t="shared" si="133"/>
        <v>0</v>
      </c>
      <c r="AJ44" s="46">
        <f t="shared" si="138"/>
        <v>0</v>
      </c>
      <c r="AK44" s="46">
        <f t="shared" si="145"/>
        <v>0</v>
      </c>
      <c r="AL44" s="46">
        <f t="shared" si="149"/>
        <v>0</v>
      </c>
      <c r="AM44" s="46">
        <f t="shared" si="154"/>
        <v>0</v>
      </c>
      <c r="AN44" s="46">
        <f t="shared" si="162"/>
        <v>0</v>
      </c>
      <c r="AO44" s="46">
        <f t="shared" si="169"/>
        <v>0</v>
      </c>
      <c r="AP44" s="46">
        <f t="shared" si="176"/>
        <v>0</v>
      </c>
      <c r="AQ44" s="46">
        <f t="shared" si="183"/>
        <v>0</v>
      </c>
      <c r="AR44" s="46">
        <f t="shared" si="190"/>
        <v>0</v>
      </c>
      <c r="AS44" s="46">
        <f aca="true" t="shared" si="197" ref="AS44:AS75">IF($FH$2&gt;42,D3,0)</f>
        <v>0</v>
      </c>
      <c r="BC44" s="46">
        <f t="shared" si="6"/>
        <v>42</v>
      </c>
      <c r="BD44" s="6" t="e">
        <f>#REF!*BC44</f>
        <v>#REF!</v>
      </c>
      <c r="BE44" s="46">
        <f t="shared" si="18"/>
        <v>861</v>
      </c>
      <c r="BF44" s="46">
        <f t="shared" si="155"/>
        <v>0</v>
      </c>
      <c r="BG44" s="46">
        <f t="shared" si="156"/>
        <v>0</v>
      </c>
      <c r="BH44" s="46">
        <f t="shared" si="163"/>
        <v>0</v>
      </c>
      <c r="BI44" s="46">
        <f t="shared" si="170"/>
        <v>0</v>
      </c>
      <c r="BJ44" s="46">
        <f t="shared" si="177"/>
        <v>0</v>
      </c>
      <c r="BK44" s="46">
        <f t="shared" si="184"/>
        <v>0</v>
      </c>
      <c r="BL44" s="46">
        <f t="shared" si="191"/>
        <v>0</v>
      </c>
      <c r="BM44" s="46">
        <f aca="true" t="shared" si="198" ref="BM44:BM75">IF($FH$2&gt;9,BE36,0)</f>
        <v>0</v>
      </c>
      <c r="BN44" s="46">
        <f t="shared" si="52"/>
        <v>0</v>
      </c>
      <c r="BO44" s="46">
        <f t="shared" si="56"/>
        <v>0</v>
      </c>
      <c r="BP44" s="46">
        <f t="shared" si="60"/>
        <v>0</v>
      </c>
      <c r="BQ44" s="46">
        <f t="shared" si="64"/>
        <v>0</v>
      </c>
      <c r="BR44" s="46">
        <f t="shared" si="67"/>
        <v>0</v>
      </c>
      <c r="BS44" s="46">
        <f t="shared" si="71"/>
        <v>0</v>
      </c>
      <c r="BT44" s="46">
        <f t="shared" si="75"/>
        <v>0</v>
      </c>
      <c r="BU44" s="46">
        <f t="shared" si="79"/>
        <v>0</v>
      </c>
      <c r="BV44" s="46">
        <f t="shared" si="83"/>
        <v>0</v>
      </c>
      <c r="BW44" s="46">
        <f t="shared" si="87"/>
        <v>0</v>
      </c>
      <c r="BX44" s="46">
        <f t="shared" si="91"/>
        <v>0</v>
      </c>
      <c r="BY44" s="46">
        <f t="shared" si="95"/>
        <v>0</v>
      </c>
      <c r="BZ44" s="46">
        <f t="shared" si="98"/>
        <v>0</v>
      </c>
      <c r="CA44" s="46">
        <f t="shared" si="102"/>
        <v>0</v>
      </c>
      <c r="CB44" s="46">
        <f t="shared" si="106"/>
        <v>0</v>
      </c>
      <c r="CC44" s="46">
        <f t="shared" si="110"/>
        <v>0</v>
      </c>
      <c r="CD44" s="46">
        <f t="shared" si="114"/>
        <v>0</v>
      </c>
      <c r="CE44" s="46">
        <f t="shared" si="118"/>
        <v>0</v>
      </c>
      <c r="CF44" s="46">
        <f t="shared" si="122"/>
        <v>0</v>
      </c>
      <c r="CG44" s="46">
        <f t="shared" si="126"/>
        <v>0</v>
      </c>
      <c r="CH44" s="46">
        <f t="shared" si="130"/>
        <v>0</v>
      </c>
      <c r="CI44" s="46">
        <f t="shared" si="134"/>
        <v>0</v>
      </c>
      <c r="CJ44" s="46">
        <f t="shared" si="139"/>
        <v>0</v>
      </c>
      <c r="CK44" s="46">
        <f t="shared" si="146"/>
        <v>0</v>
      </c>
      <c r="CL44" s="46">
        <f t="shared" si="150"/>
        <v>0</v>
      </c>
      <c r="CM44" s="46">
        <f t="shared" si="157"/>
        <v>0</v>
      </c>
      <c r="CN44" s="46">
        <f t="shared" si="164"/>
        <v>0</v>
      </c>
      <c r="CO44" s="46">
        <f t="shared" si="171"/>
        <v>0</v>
      </c>
      <c r="CP44" s="46">
        <f t="shared" si="178"/>
        <v>0</v>
      </c>
      <c r="CQ44" s="46">
        <f t="shared" si="185"/>
        <v>0</v>
      </c>
      <c r="CR44" s="46">
        <f t="shared" si="192"/>
        <v>0</v>
      </c>
      <c r="CS44" s="46">
        <f aca="true" t="shared" si="199" ref="CS44:CS75">IF($FH$2&gt;41,CI34,0)</f>
        <v>0</v>
      </c>
      <c r="DD44" s="46">
        <f t="shared" si="7"/>
        <v>861</v>
      </c>
      <c r="DE44" s="47" t="e">
        <f>#REF!*DD44</f>
        <v>#REF!</v>
      </c>
      <c r="DF44" s="46">
        <f t="shared" si="45"/>
        <v>11480</v>
      </c>
      <c r="DG44" s="46">
        <f t="shared" si="158"/>
        <v>0</v>
      </c>
      <c r="DH44" s="46">
        <f t="shared" si="165"/>
        <v>0</v>
      </c>
      <c r="DI44" s="46">
        <f t="shared" si="172"/>
        <v>0</v>
      </c>
      <c r="DJ44" s="46">
        <f t="shared" si="179"/>
        <v>0</v>
      </c>
      <c r="DK44" s="46">
        <f t="shared" si="186"/>
        <v>0</v>
      </c>
      <c r="DL44" s="46">
        <f t="shared" si="193"/>
        <v>0</v>
      </c>
      <c r="DM44" s="46">
        <f aca="true" t="shared" si="200" ref="DM44:DM73">IF($FH$2&gt;8,DF36,0)</f>
        <v>0</v>
      </c>
      <c r="DN44" s="46">
        <f t="shared" si="53"/>
        <v>0</v>
      </c>
      <c r="DO44" s="46">
        <f t="shared" si="57"/>
        <v>0</v>
      </c>
      <c r="DP44" s="46">
        <f t="shared" si="61"/>
        <v>0</v>
      </c>
      <c r="DQ44" s="46">
        <f t="shared" si="68"/>
        <v>0</v>
      </c>
      <c r="DR44" s="46">
        <f t="shared" si="72"/>
        <v>0</v>
      </c>
      <c r="DS44" s="46">
        <f t="shared" si="76"/>
        <v>0</v>
      </c>
      <c r="DT44" s="46">
        <f t="shared" si="80"/>
        <v>0</v>
      </c>
      <c r="DU44" s="46">
        <f t="shared" si="84"/>
        <v>0</v>
      </c>
      <c r="DV44" s="46">
        <f t="shared" si="88"/>
        <v>0</v>
      </c>
      <c r="DW44" s="46">
        <f t="shared" si="92"/>
        <v>0</v>
      </c>
      <c r="DX44" s="46">
        <f t="shared" si="96"/>
        <v>0</v>
      </c>
      <c r="DY44" s="46">
        <f t="shared" si="99"/>
        <v>0</v>
      </c>
      <c r="DZ44" s="46">
        <f t="shared" si="103"/>
        <v>0</v>
      </c>
      <c r="EA44" s="46">
        <f t="shared" si="107"/>
        <v>0</v>
      </c>
      <c r="EB44" s="46">
        <f t="shared" si="111"/>
        <v>0</v>
      </c>
      <c r="EC44" s="46">
        <f t="shared" si="115"/>
        <v>0</v>
      </c>
      <c r="ED44" s="46">
        <f t="shared" si="119"/>
        <v>0</v>
      </c>
      <c r="EE44" s="46">
        <f t="shared" si="123"/>
        <v>0</v>
      </c>
      <c r="EF44" s="46">
        <f t="shared" si="127"/>
        <v>0</v>
      </c>
      <c r="EG44" s="46">
        <f t="shared" si="131"/>
        <v>0</v>
      </c>
      <c r="EH44" s="46">
        <f t="shared" si="135"/>
        <v>0</v>
      </c>
      <c r="EI44" s="46">
        <f t="shared" si="140"/>
        <v>0</v>
      </c>
      <c r="EJ44" s="46">
        <f t="shared" si="147"/>
        <v>0</v>
      </c>
      <c r="EK44" s="46">
        <f t="shared" si="151"/>
        <v>0</v>
      </c>
      <c r="EL44" s="46">
        <f t="shared" si="159"/>
        <v>0</v>
      </c>
      <c r="EM44" s="46">
        <f t="shared" si="166"/>
        <v>0</v>
      </c>
      <c r="EN44" s="46">
        <f t="shared" si="173"/>
        <v>0</v>
      </c>
      <c r="EO44" s="46">
        <f t="shared" si="180"/>
        <v>0</v>
      </c>
      <c r="EP44" s="46">
        <f t="shared" si="187"/>
        <v>0</v>
      </c>
      <c r="EQ44" s="46">
        <f t="shared" si="194"/>
        <v>0</v>
      </c>
      <c r="ER44" s="46">
        <f aca="true" t="shared" si="201" ref="ER44:ER73">IF($FH$2&gt;39,EH34,0)</f>
        <v>0</v>
      </c>
      <c r="ES44" s="46">
        <f>IF($FH$2&gt;3,$DF$4,0)</f>
        <v>0</v>
      </c>
      <c r="FE44" s="46">
        <f t="shared" si="8"/>
        <v>11480</v>
      </c>
      <c r="FF44" s="47" t="e">
        <f>#REF!*FE44</f>
        <v>#REF!</v>
      </c>
      <c r="FH44" s="8"/>
      <c r="FI44" s="18"/>
      <c r="FJ44" s="8"/>
      <c r="FK44" s="18"/>
      <c r="FL44" s="8"/>
      <c r="FM44" s="8"/>
      <c r="FN44" s="15">
        <v>43</v>
      </c>
      <c r="FO44" s="23">
        <f t="shared" si="141"/>
        <v>42</v>
      </c>
      <c r="FP44" s="25">
        <f t="shared" si="136"/>
        <v>84</v>
      </c>
      <c r="FQ44" s="14">
        <f t="shared" si="13"/>
        <v>840</v>
      </c>
      <c r="FR44" s="35">
        <f t="shared" si="142"/>
        <v>861</v>
      </c>
      <c r="FS44" s="26">
        <f t="shared" si="19"/>
        <v>1722</v>
      </c>
      <c r="FT44" s="14">
        <f t="shared" si="14"/>
        <v>17220</v>
      </c>
      <c r="FU44" s="44">
        <f t="shared" si="15"/>
        <v>18060</v>
      </c>
      <c r="FV44" s="78">
        <f t="shared" si="25"/>
        <v>19159</v>
      </c>
      <c r="FW44" s="8">
        <f t="shared" si="143"/>
        <v>30222.5</v>
      </c>
      <c r="FX44" s="10">
        <f t="shared" si="137"/>
        <v>32186</v>
      </c>
      <c r="FY44" s="8">
        <f>FR47*$GK$7</f>
        <v>3465</v>
      </c>
      <c r="FZ44" s="8">
        <f aca="true" t="shared" si="202" ref="FZ44:FZ54">FZ43+(FR47*$GK$7)</f>
        <v>6776</v>
      </c>
      <c r="GA44" s="8">
        <f t="shared" si="195"/>
        <v>9936.5</v>
      </c>
      <c r="GB44" s="8">
        <f t="shared" si="188"/>
        <v>12950</v>
      </c>
      <c r="GC44" s="8">
        <f t="shared" si="181"/>
        <v>15820</v>
      </c>
      <c r="GD44" s="8">
        <f t="shared" si="174"/>
        <v>18550</v>
      </c>
      <c r="GE44" s="8">
        <f t="shared" si="167"/>
        <v>21143.5</v>
      </c>
      <c r="GF44" s="8">
        <f t="shared" si="160"/>
        <v>23604</v>
      </c>
      <c r="GG44" s="8">
        <f t="shared" si="152"/>
        <v>25935</v>
      </c>
      <c r="GH44" s="9" t="e">
        <f>((FO47+FR47+1)*#REF!)/1000</f>
        <v>#REF!</v>
      </c>
    </row>
    <row r="45" spans="1:190" ht="87.75">
      <c r="A45" s="46">
        <v>44</v>
      </c>
      <c r="B45" s="46">
        <v>1</v>
      </c>
      <c r="C45" s="47" t="e">
        <f>#REF!</f>
        <v>#REF!</v>
      </c>
      <c r="D45" s="46">
        <v>43</v>
      </c>
      <c r="E45" s="46">
        <f t="shared" si="144"/>
        <v>0</v>
      </c>
      <c r="F45" s="46">
        <f t="shared" si="148"/>
        <v>0</v>
      </c>
      <c r="G45" s="46">
        <f t="shared" si="153"/>
        <v>0</v>
      </c>
      <c r="H45" s="46">
        <f t="shared" si="161"/>
        <v>0</v>
      </c>
      <c r="I45" s="46">
        <f t="shared" si="168"/>
        <v>0</v>
      </c>
      <c r="J45" s="46">
        <f t="shared" si="175"/>
        <v>0</v>
      </c>
      <c r="K45" s="46">
        <f t="shared" si="182"/>
        <v>0</v>
      </c>
      <c r="L45" s="46">
        <f t="shared" si="189"/>
        <v>0</v>
      </c>
      <c r="M45" s="46">
        <f t="shared" si="196"/>
        <v>0</v>
      </c>
      <c r="N45" s="46">
        <f aca="true" t="shared" si="203" ref="N45:N76">IF($FH$2&gt;11,D35,0)</f>
        <v>0</v>
      </c>
      <c r="O45" s="46">
        <f t="shared" si="55"/>
        <v>0</v>
      </c>
      <c r="P45" s="46">
        <f t="shared" si="59"/>
        <v>0</v>
      </c>
      <c r="Q45" s="46">
        <f t="shared" si="63"/>
        <v>0</v>
      </c>
      <c r="R45" s="46">
        <f t="shared" si="66"/>
        <v>0</v>
      </c>
      <c r="S45" s="46">
        <f t="shared" si="70"/>
        <v>0</v>
      </c>
      <c r="T45" s="46">
        <f t="shared" si="74"/>
        <v>0</v>
      </c>
      <c r="U45" s="46">
        <f t="shared" si="78"/>
        <v>0</v>
      </c>
      <c r="V45" s="46">
        <f t="shared" si="82"/>
        <v>0</v>
      </c>
      <c r="W45" s="46">
        <f t="shared" si="86"/>
        <v>0</v>
      </c>
      <c r="X45" s="46">
        <f t="shared" si="90"/>
        <v>0</v>
      </c>
      <c r="Y45" s="46">
        <f t="shared" si="94"/>
        <v>0</v>
      </c>
      <c r="Z45" s="46">
        <f t="shared" si="97"/>
        <v>0</v>
      </c>
      <c r="AA45" s="46">
        <f t="shared" si="101"/>
        <v>0</v>
      </c>
      <c r="AB45" s="46">
        <f t="shared" si="105"/>
        <v>0</v>
      </c>
      <c r="AC45" s="46">
        <f t="shared" si="109"/>
        <v>0</v>
      </c>
      <c r="AD45" s="46">
        <f t="shared" si="113"/>
        <v>0</v>
      </c>
      <c r="AE45" s="46">
        <f t="shared" si="117"/>
        <v>0</v>
      </c>
      <c r="AF45" s="46">
        <f t="shared" si="121"/>
        <v>0</v>
      </c>
      <c r="AG45" s="46">
        <f t="shared" si="125"/>
        <v>0</v>
      </c>
      <c r="AH45" s="46">
        <f t="shared" si="129"/>
        <v>0</v>
      </c>
      <c r="AI45" s="46">
        <f t="shared" si="133"/>
        <v>0</v>
      </c>
      <c r="AJ45" s="46">
        <f t="shared" si="138"/>
        <v>0</v>
      </c>
      <c r="AK45" s="46">
        <f t="shared" si="145"/>
        <v>0</v>
      </c>
      <c r="AL45" s="46">
        <f t="shared" si="149"/>
        <v>0</v>
      </c>
      <c r="AM45" s="46">
        <f t="shared" si="154"/>
        <v>0</v>
      </c>
      <c r="AN45" s="46">
        <f t="shared" si="162"/>
        <v>0</v>
      </c>
      <c r="AO45" s="46">
        <f t="shared" si="169"/>
        <v>0</v>
      </c>
      <c r="AP45" s="46">
        <f t="shared" si="176"/>
        <v>0</v>
      </c>
      <c r="AQ45" s="46">
        <f t="shared" si="183"/>
        <v>0</v>
      </c>
      <c r="AR45" s="46">
        <f t="shared" si="190"/>
        <v>0</v>
      </c>
      <c r="AS45" s="46">
        <f t="shared" si="197"/>
        <v>0</v>
      </c>
      <c r="AT45" s="46">
        <f aca="true" t="shared" si="204" ref="AT45:AT76">IF($FH$2&gt;43,D3,0)</f>
        <v>0</v>
      </c>
      <c r="BC45" s="46">
        <f t="shared" si="6"/>
        <v>43</v>
      </c>
      <c r="BD45" s="6" t="e">
        <f>#REF!*BC45</f>
        <v>#REF!</v>
      </c>
      <c r="BE45" s="46">
        <f t="shared" si="18"/>
        <v>903</v>
      </c>
      <c r="BF45" s="46">
        <f t="shared" si="155"/>
        <v>0</v>
      </c>
      <c r="BG45" s="46">
        <f t="shared" si="156"/>
        <v>0</v>
      </c>
      <c r="BH45" s="46">
        <f t="shared" si="163"/>
        <v>0</v>
      </c>
      <c r="BI45" s="46">
        <f t="shared" si="170"/>
        <v>0</v>
      </c>
      <c r="BJ45" s="46">
        <f t="shared" si="177"/>
        <v>0</v>
      </c>
      <c r="BK45" s="46">
        <f t="shared" si="184"/>
        <v>0</v>
      </c>
      <c r="BL45" s="46">
        <f t="shared" si="191"/>
        <v>0</v>
      </c>
      <c r="BM45" s="46">
        <f t="shared" si="198"/>
        <v>0</v>
      </c>
      <c r="BN45" s="46">
        <f aca="true" t="shared" si="205" ref="BN45:BN76">IF($FH$2&gt;10,BE36,0)</f>
        <v>0</v>
      </c>
      <c r="BO45" s="46">
        <f t="shared" si="56"/>
        <v>0</v>
      </c>
      <c r="BP45" s="46">
        <f t="shared" si="60"/>
        <v>0</v>
      </c>
      <c r="BQ45" s="46">
        <f t="shared" si="64"/>
        <v>0</v>
      </c>
      <c r="BR45" s="46">
        <f t="shared" si="67"/>
        <v>0</v>
      </c>
      <c r="BS45" s="46">
        <f t="shared" si="71"/>
        <v>0</v>
      </c>
      <c r="BT45" s="46">
        <f t="shared" si="75"/>
        <v>0</v>
      </c>
      <c r="BU45" s="46">
        <f t="shared" si="79"/>
        <v>0</v>
      </c>
      <c r="BV45" s="46">
        <f t="shared" si="83"/>
        <v>0</v>
      </c>
      <c r="BW45" s="46">
        <f t="shared" si="87"/>
        <v>0</v>
      </c>
      <c r="BX45" s="46">
        <f t="shared" si="91"/>
        <v>0</v>
      </c>
      <c r="BY45" s="46">
        <f t="shared" si="95"/>
        <v>0</v>
      </c>
      <c r="BZ45" s="46">
        <f t="shared" si="98"/>
        <v>0</v>
      </c>
      <c r="CA45" s="46">
        <f t="shared" si="102"/>
        <v>0</v>
      </c>
      <c r="CB45" s="46">
        <f t="shared" si="106"/>
        <v>0</v>
      </c>
      <c r="CC45" s="46">
        <f t="shared" si="110"/>
        <v>0</v>
      </c>
      <c r="CD45" s="46">
        <f t="shared" si="114"/>
        <v>0</v>
      </c>
      <c r="CE45" s="46">
        <f t="shared" si="118"/>
        <v>0</v>
      </c>
      <c r="CF45" s="46">
        <f t="shared" si="122"/>
        <v>0</v>
      </c>
      <c r="CG45" s="46">
        <f t="shared" si="126"/>
        <v>0</v>
      </c>
      <c r="CH45" s="46">
        <f t="shared" si="130"/>
        <v>0</v>
      </c>
      <c r="CI45" s="46">
        <f t="shared" si="134"/>
        <v>0</v>
      </c>
      <c r="CJ45" s="46">
        <f t="shared" si="139"/>
        <v>0</v>
      </c>
      <c r="CK45" s="46">
        <f t="shared" si="146"/>
        <v>0</v>
      </c>
      <c r="CL45" s="46">
        <f t="shared" si="150"/>
        <v>0</v>
      </c>
      <c r="CM45" s="46">
        <f t="shared" si="157"/>
        <v>0</v>
      </c>
      <c r="CN45" s="46">
        <f t="shared" si="164"/>
        <v>0</v>
      </c>
      <c r="CO45" s="46">
        <f t="shared" si="171"/>
        <v>0</v>
      </c>
      <c r="CP45" s="46">
        <f t="shared" si="178"/>
        <v>0</v>
      </c>
      <c r="CQ45" s="46">
        <f t="shared" si="185"/>
        <v>0</v>
      </c>
      <c r="CR45" s="46">
        <f t="shared" si="192"/>
        <v>0</v>
      </c>
      <c r="CS45" s="46">
        <f t="shared" si="199"/>
        <v>0</v>
      </c>
      <c r="CT45" s="46">
        <f aca="true" t="shared" si="206" ref="CT45:CT76">IF($FH$2&gt;42,CJ35,0)</f>
        <v>0</v>
      </c>
      <c r="DD45" s="46">
        <f t="shared" si="7"/>
        <v>903</v>
      </c>
      <c r="DE45" s="47" t="e">
        <f>#REF!*DD45</f>
        <v>#REF!</v>
      </c>
      <c r="DF45" s="46">
        <f t="shared" si="45"/>
        <v>12341</v>
      </c>
      <c r="DG45" s="46">
        <f t="shared" si="158"/>
        <v>0</v>
      </c>
      <c r="DH45" s="46">
        <f t="shared" si="165"/>
        <v>0</v>
      </c>
      <c r="DI45" s="46">
        <f t="shared" si="172"/>
        <v>0</v>
      </c>
      <c r="DJ45" s="46">
        <f t="shared" si="179"/>
        <v>0</v>
      </c>
      <c r="DK45" s="46">
        <f t="shared" si="186"/>
        <v>0</v>
      </c>
      <c r="DL45" s="46">
        <f t="shared" si="193"/>
        <v>0</v>
      </c>
      <c r="DM45" s="46">
        <f t="shared" si="200"/>
        <v>0</v>
      </c>
      <c r="DN45" s="46">
        <f aca="true" t="shared" si="207" ref="DN45:DN73">IF($FH$2&gt;9,DF36,0)</f>
        <v>0</v>
      </c>
      <c r="DO45" s="46">
        <f t="shared" si="57"/>
        <v>0</v>
      </c>
      <c r="DP45" s="46">
        <f t="shared" si="61"/>
        <v>0</v>
      </c>
      <c r="DQ45" s="46">
        <f t="shared" si="68"/>
        <v>0</v>
      </c>
      <c r="DR45" s="46">
        <f t="shared" si="72"/>
        <v>0</v>
      </c>
      <c r="DS45" s="46">
        <f t="shared" si="76"/>
        <v>0</v>
      </c>
      <c r="DT45" s="46">
        <f t="shared" si="80"/>
        <v>0</v>
      </c>
      <c r="DU45" s="46">
        <f t="shared" si="84"/>
        <v>0</v>
      </c>
      <c r="DV45" s="46">
        <f t="shared" si="88"/>
        <v>0</v>
      </c>
      <c r="DW45" s="46">
        <f t="shared" si="92"/>
        <v>0</v>
      </c>
      <c r="DX45" s="46">
        <f t="shared" si="96"/>
        <v>0</v>
      </c>
      <c r="DY45" s="46">
        <f t="shared" si="99"/>
        <v>0</v>
      </c>
      <c r="DZ45" s="46">
        <f t="shared" si="103"/>
        <v>0</v>
      </c>
      <c r="EA45" s="46">
        <f t="shared" si="107"/>
        <v>0</v>
      </c>
      <c r="EB45" s="46">
        <f t="shared" si="111"/>
        <v>0</v>
      </c>
      <c r="EC45" s="46">
        <f t="shared" si="115"/>
        <v>0</v>
      </c>
      <c r="ED45" s="46">
        <f t="shared" si="119"/>
        <v>0</v>
      </c>
      <c r="EE45" s="46">
        <f t="shared" si="123"/>
        <v>0</v>
      </c>
      <c r="EF45" s="46">
        <f t="shared" si="127"/>
        <v>0</v>
      </c>
      <c r="EG45" s="46">
        <f t="shared" si="131"/>
        <v>0</v>
      </c>
      <c r="EH45" s="46">
        <f t="shared" si="135"/>
        <v>0</v>
      </c>
      <c r="EI45" s="46">
        <f t="shared" si="140"/>
        <v>0</v>
      </c>
      <c r="EJ45" s="46">
        <f t="shared" si="147"/>
        <v>0</v>
      </c>
      <c r="EK45" s="46">
        <f t="shared" si="151"/>
        <v>0</v>
      </c>
      <c r="EL45" s="46">
        <f t="shared" si="159"/>
        <v>0</v>
      </c>
      <c r="EM45" s="46">
        <f t="shared" si="166"/>
        <v>0</v>
      </c>
      <c r="EN45" s="46">
        <f t="shared" si="173"/>
        <v>0</v>
      </c>
      <c r="EO45" s="46">
        <f t="shared" si="180"/>
        <v>0</v>
      </c>
      <c r="EP45" s="46">
        <f t="shared" si="187"/>
        <v>0</v>
      </c>
      <c r="EQ45" s="46">
        <f t="shared" si="194"/>
        <v>0</v>
      </c>
      <c r="ER45" s="46">
        <f t="shared" si="201"/>
        <v>0</v>
      </c>
      <c r="ES45" s="46">
        <f aca="true" t="shared" si="208" ref="ES45:ES73">IF($FH$2&gt;40,EI35,0)</f>
        <v>0</v>
      </c>
      <c r="ET45" s="46">
        <f>IF($FH$2&gt;3,$DF$4,0)</f>
        <v>0</v>
      </c>
      <c r="FE45" s="46">
        <f t="shared" si="8"/>
        <v>12341</v>
      </c>
      <c r="FF45" s="47" t="e">
        <f>#REF!*FE45</f>
        <v>#REF!</v>
      </c>
      <c r="FH45" s="8"/>
      <c r="FI45" s="18"/>
      <c r="FJ45" s="8"/>
      <c r="FK45" s="18"/>
      <c r="FL45" s="8"/>
      <c r="FM45" s="8"/>
      <c r="FN45" s="15">
        <v>44</v>
      </c>
      <c r="FO45" s="23">
        <f t="shared" si="141"/>
        <v>43</v>
      </c>
      <c r="FP45" s="25">
        <f t="shared" si="136"/>
        <v>86</v>
      </c>
      <c r="FQ45" s="14">
        <f t="shared" si="13"/>
        <v>860</v>
      </c>
      <c r="FR45" s="35">
        <f t="shared" si="142"/>
        <v>903</v>
      </c>
      <c r="FS45" s="26">
        <f t="shared" si="19"/>
        <v>1806</v>
      </c>
      <c r="FT45" s="14">
        <f t="shared" si="14"/>
        <v>18060</v>
      </c>
      <c r="FU45" s="44">
        <f t="shared" si="15"/>
        <v>18920</v>
      </c>
      <c r="FV45" s="78">
        <f t="shared" si="25"/>
        <v>22470</v>
      </c>
      <c r="FW45" s="10">
        <f t="shared" si="143"/>
        <v>33845</v>
      </c>
      <c r="FX45" s="8">
        <f>FR48*$GK$7</f>
        <v>3622.5</v>
      </c>
      <c r="FY45" s="8">
        <f aca="true" t="shared" si="209" ref="FY45:FY55">FY44+(FR48*$GK$7)</f>
        <v>7087.5</v>
      </c>
      <c r="FZ45" s="8">
        <f t="shared" si="202"/>
        <v>10398.5</v>
      </c>
      <c r="GA45" s="8">
        <f t="shared" si="195"/>
        <v>13559</v>
      </c>
      <c r="GB45" s="8">
        <f t="shared" si="188"/>
        <v>16572.5</v>
      </c>
      <c r="GC45" s="8">
        <f t="shared" si="181"/>
        <v>19442.5</v>
      </c>
      <c r="GD45" s="8">
        <f t="shared" si="174"/>
        <v>22172.5</v>
      </c>
      <c r="GE45" s="8">
        <f t="shared" si="167"/>
        <v>24766</v>
      </c>
      <c r="GF45" s="8">
        <f t="shared" si="160"/>
        <v>27226.5</v>
      </c>
      <c r="GG45" s="8">
        <f t="shared" si="152"/>
        <v>29557.5</v>
      </c>
      <c r="GH45" s="9" t="e">
        <f>((FO48+FR48+1)*#REF!)/1000</f>
        <v>#REF!</v>
      </c>
    </row>
    <row r="46" spans="1:190" ht="87.75">
      <c r="A46" s="46">
        <v>45</v>
      </c>
      <c r="B46" s="46">
        <v>1</v>
      </c>
      <c r="C46" s="47" t="e">
        <f>#REF!</f>
        <v>#REF!</v>
      </c>
      <c r="D46" s="46">
        <v>44</v>
      </c>
      <c r="E46" s="46">
        <f t="shared" si="144"/>
        <v>0</v>
      </c>
      <c r="F46" s="46">
        <f t="shared" si="148"/>
        <v>0</v>
      </c>
      <c r="G46" s="46">
        <f t="shared" si="153"/>
        <v>0</v>
      </c>
      <c r="H46" s="46">
        <f t="shared" si="161"/>
        <v>0</v>
      </c>
      <c r="I46" s="46">
        <f t="shared" si="168"/>
        <v>0</v>
      </c>
      <c r="J46" s="46">
        <f t="shared" si="175"/>
        <v>0</v>
      </c>
      <c r="K46" s="46">
        <f t="shared" si="182"/>
        <v>0</v>
      </c>
      <c r="L46" s="46">
        <f t="shared" si="189"/>
        <v>0</v>
      </c>
      <c r="M46" s="46">
        <f t="shared" si="196"/>
        <v>0</v>
      </c>
      <c r="N46" s="46">
        <f t="shared" si="203"/>
        <v>0</v>
      </c>
      <c r="O46" s="46">
        <f aca="true" t="shared" si="210" ref="O46:O77">IF($FH$2&gt;12,D35,0)</f>
        <v>0</v>
      </c>
      <c r="P46" s="46">
        <f t="shared" si="59"/>
        <v>0</v>
      </c>
      <c r="Q46" s="46">
        <f t="shared" si="63"/>
        <v>0</v>
      </c>
      <c r="R46" s="46">
        <f t="shared" si="66"/>
        <v>0</v>
      </c>
      <c r="S46" s="46">
        <f t="shared" si="70"/>
        <v>0</v>
      </c>
      <c r="T46" s="46">
        <f t="shared" si="74"/>
        <v>0</v>
      </c>
      <c r="U46" s="46">
        <f t="shared" si="78"/>
        <v>0</v>
      </c>
      <c r="V46" s="46">
        <f t="shared" si="82"/>
        <v>0</v>
      </c>
      <c r="W46" s="46">
        <f t="shared" si="86"/>
        <v>0</v>
      </c>
      <c r="X46" s="46">
        <f t="shared" si="90"/>
        <v>0</v>
      </c>
      <c r="Y46" s="46">
        <f t="shared" si="94"/>
        <v>0</v>
      </c>
      <c r="Z46" s="46">
        <f t="shared" si="97"/>
        <v>0</v>
      </c>
      <c r="AA46" s="46">
        <f t="shared" si="101"/>
        <v>0</v>
      </c>
      <c r="AB46" s="46">
        <f t="shared" si="105"/>
        <v>0</v>
      </c>
      <c r="AC46" s="46">
        <f t="shared" si="109"/>
        <v>0</v>
      </c>
      <c r="AD46" s="46">
        <f t="shared" si="113"/>
        <v>0</v>
      </c>
      <c r="AE46" s="46">
        <f t="shared" si="117"/>
        <v>0</v>
      </c>
      <c r="AF46" s="46">
        <f t="shared" si="121"/>
        <v>0</v>
      </c>
      <c r="AG46" s="46">
        <f t="shared" si="125"/>
        <v>0</v>
      </c>
      <c r="AH46" s="46">
        <f t="shared" si="129"/>
        <v>0</v>
      </c>
      <c r="AI46" s="46">
        <f t="shared" si="133"/>
        <v>0</v>
      </c>
      <c r="AJ46" s="46">
        <f t="shared" si="138"/>
        <v>0</v>
      </c>
      <c r="AK46" s="46">
        <f t="shared" si="145"/>
        <v>0</v>
      </c>
      <c r="AL46" s="46">
        <f t="shared" si="149"/>
        <v>0</v>
      </c>
      <c r="AM46" s="46">
        <f t="shared" si="154"/>
        <v>0</v>
      </c>
      <c r="AN46" s="46">
        <f t="shared" si="162"/>
        <v>0</v>
      </c>
      <c r="AO46" s="46">
        <f t="shared" si="169"/>
        <v>0</v>
      </c>
      <c r="AP46" s="46">
        <f t="shared" si="176"/>
        <v>0</v>
      </c>
      <c r="AQ46" s="46">
        <f t="shared" si="183"/>
        <v>0</v>
      </c>
      <c r="AR46" s="46">
        <f t="shared" si="190"/>
        <v>0</v>
      </c>
      <c r="AS46" s="46">
        <f t="shared" si="197"/>
        <v>0</v>
      </c>
      <c r="AT46" s="46">
        <f t="shared" si="204"/>
        <v>0</v>
      </c>
      <c r="AU46" s="46">
        <f aca="true" t="shared" si="211" ref="AU46:AU77">IF($FH$2&gt;44,D3,0)</f>
        <v>0</v>
      </c>
      <c r="BC46" s="46">
        <f t="shared" si="6"/>
        <v>44</v>
      </c>
      <c r="BD46" s="6" t="e">
        <f>#REF!*BC46</f>
        <v>#REF!</v>
      </c>
      <c r="BE46" s="46">
        <f t="shared" si="18"/>
        <v>946</v>
      </c>
      <c r="BF46" s="46">
        <f t="shared" si="155"/>
        <v>0</v>
      </c>
      <c r="BG46" s="46">
        <f t="shared" si="156"/>
        <v>0</v>
      </c>
      <c r="BH46" s="46">
        <f t="shared" si="163"/>
        <v>0</v>
      </c>
      <c r="BI46" s="46">
        <f t="shared" si="170"/>
        <v>0</v>
      </c>
      <c r="BJ46" s="46">
        <f t="shared" si="177"/>
        <v>0</v>
      </c>
      <c r="BK46" s="46">
        <f t="shared" si="184"/>
        <v>0</v>
      </c>
      <c r="BL46" s="46">
        <f t="shared" si="191"/>
        <v>0</v>
      </c>
      <c r="BM46" s="46">
        <f t="shared" si="198"/>
        <v>0</v>
      </c>
      <c r="BN46" s="46">
        <f t="shared" si="205"/>
        <v>0</v>
      </c>
      <c r="BO46" s="46">
        <f aca="true" t="shared" si="212" ref="BO46:BO77">IF($FH$2&gt;11,BE36,0)</f>
        <v>0</v>
      </c>
      <c r="BP46" s="46">
        <f t="shared" si="60"/>
        <v>0</v>
      </c>
      <c r="BQ46" s="46">
        <f t="shared" si="64"/>
        <v>0</v>
      </c>
      <c r="BR46" s="46">
        <f t="shared" si="67"/>
        <v>0</v>
      </c>
      <c r="BS46" s="46">
        <f t="shared" si="71"/>
        <v>0</v>
      </c>
      <c r="BT46" s="46">
        <f t="shared" si="75"/>
        <v>0</v>
      </c>
      <c r="BU46" s="46">
        <f t="shared" si="79"/>
        <v>0</v>
      </c>
      <c r="BV46" s="46">
        <f t="shared" si="83"/>
        <v>0</v>
      </c>
      <c r="BW46" s="46">
        <f t="shared" si="87"/>
        <v>0</v>
      </c>
      <c r="BX46" s="46">
        <f t="shared" si="91"/>
        <v>0</v>
      </c>
      <c r="BY46" s="46">
        <f t="shared" si="95"/>
        <v>0</v>
      </c>
      <c r="BZ46" s="46">
        <f t="shared" si="98"/>
        <v>0</v>
      </c>
      <c r="CA46" s="46">
        <f t="shared" si="102"/>
        <v>0</v>
      </c>
      <c r="CB46" s="46">
        <f t="shared" si="106"/>
        <v>0</v>
      </c>
      <c r="CC46" s="46">
        <f t="shared" si="110"/>
        <v>0</v>
      </c>
      <c r="CD46" s="46">
        <f t="shared" si="114"/>
        <v>0</v>
      </c>
      <c r="CE46" s="46">
        <f t="shared" si="118"/>
        <v>0</v>
      </c>
      <c r="CF46" s="46">
        <f t="shared" si="122"/>
        <v>0</v>
      </c>
      <c r="CG46" s="46">
        <f t="shared" si="126"/>
        <v>0</v>
      </c>
      <c r="CH46" s="46">
        <f t="shared" si="130"/>
        <v>0</v>
      </c>
      <c r="CI46" s="46">
        <f t="shared" si="134"/>
        <v>0</v>
      </c>
      <c r="CJ46" s="46">
        <f t="shared" si="139"/>
        <v>0</v>
      </c>
      <c r="CK46" s="46">
        <f t="shared" si="146"/>
        <v>0</v>
      </c>
      <c r="CL46" s="46">
        <f t="shared" si="150"/>
        <v>0</v>
      </c>
      <c r="CM46" s="46">
        <f t="shared" si="157"/>
        <v>0</v>
      </c>
      <c r="CN46" s="46">
        <f t="shared" si="164"/>
        <v>0</v>
      </c>
      <c r="CO46" s="46">
        <f t="shared" si="171"/>
        <v>0</v>
      </c>
      <c r="CP46" s="46">
        <f t="shared" si="178"/>
        <v>0</v>
      </c>
      <c r="CQ46" s="46">
        <f t="shared" si="185"/>
        <v>0</v>
      </c>
      <c r="CR46" s="46">
        <f t="shared" si="192"/>
        <v>0</v>
      </c>
      <c r="CS46" s="46">
        <f t="shared" si="199"/>
        <v>0</v>
      </c>
      <c r="CT46" s="46">
        <f t="shared" si="206"/>
        <v>0</v>
      </c>
      <c r="CU46" s="46">
        <f aca="true" t="shared" si="213" ref="CU46:CU77">IF($FH$2&gt;43,CK36,0)</f>
        <v>0</v>
      </c>
      <c r="DD46" s="46">
        <f t="shared" si="7"/>
        <v>946</v>
      </c>
      <c r="DE46" s="47" t="e">
        <f>#REF!*DD46</f>
        <v>#REF!</v>
      </c>
      <c r="DF46" s="46">
        <f t="shared" si="45"/>
        <v>13244</v>
      </c>
      <c r="DG46" s="46">
        <f t="shared" si="158"/>
        <v>0</v>
      </c>
      <c r="DH46" s="46">
        <f t="shared" si="165"/>
        <v>0</v>
      </c>
      <c r="DI46" s="46">
        <f t="shared" si="172"/>
        <v>0</v>
      </c>
      <c r="DJ46" s="46">
        <f t="shared" si="179"/>
        <v>0</v>
      </c>
      <c r="DK46" s="46">
        <f t="shared" si="186"/>
        <v>0</v>
      </c>
      <c r="DL46" s="46">
        <f t="shared" si="193"/>
        <v>0</v>
      </c>
      <c r="DM46" s="46">
        <f t="shared" si="200"/>
        <v>0</v>
      </c>
      <c r="DN46" s="46">
        <f t="shared" si="207"/>
        <v>0</v>
      </c>
      <c r="DO46" s="46">
        <f aca="true" t="shared" si="214" ref="DO46:DO73">IF($FH$2&gt;10,DF36,0)</f>
        <v>0</v>
      </c>
      <c r="DP46" s="46">
        <f t="shared" si="61"/>
        <v>0</v>
      </c>
      <c r="DQ46" s="46">
        <f t="shared" si="68"/>
        <v>0</v>
      </c>
      <c r="DR46" s="46">
        <f t="shared" si="72"/>
        <v>0</v>
      </c>
      <c r="DS46" s="46">
        <f t="shared" si="76"/>
        <v>0</v>
      </c>
      <c r="DT46" s="46">
        <f t="shared" si="80"/>
        <v>0</v>
      </c>
      <c r="DU46" s="46">
        <f t="shared" si="84"/>
        <v>0</v>
      </c>
      <c r="DV46" s="46">
        <f t="shared" si="88"/>
        <v>0</v>
      </c>
      <c r="DW46" s="46">
        <f t="shared" si="92"/>
        <v>0</v>
      </c>
      <c r="DX46" s="46">
        <f t="shared" si="96"/>
        <v>0</v>
      </c>
      <c r="DY46" s="46">
        <f t="shared" si="99"/>
        <v>0</v>
      </c>
      <c r="DZ46" s="46">
        <f t="shared" si="103"/>
        <v>0</v>
      </c>
      <c r="EA46" s="46">
        <f t="shared" si="107"/>
        <v>0</v>
      </c>
      <c r="EB46" s="46">
        <f t="shared" si="111"/>
        <v>0</v>
      </c>
      <c r="EC46" s="46">
        <f t="shared" si="115"/>
        <v>0</v>
      </c>
      <c r="ED46" s="46">
        <f t="shared" si="119"/>
        <v>0</v>
      </c>
      <c r="EE46" s="46">
        <f t="shared" si="123"/>
        <v>0</v>
      </c>
      <c r="EF46" s="46">
        <f t="shared" si="127"/>
        <v>0</v>
      </c>
      <c r="EG46" s="46">
        <f t="shared" si="131"/>
        <v>0</v>
      </c>
      <c r="EH46" s="46">
        <f t="shared" si="135"/>
        <v>0</v>
      </c>
      <c r="EI46" s="46">
        <f t="shared" si="140"/>
        <v>0</v>
      </c>
      <c r="EJ46" s="46">
        <f t="shared" si="147"/>
        <v>0</v>
      </c>
      <c r="EK46" s="46">
        <f t="shared" si="151"/>
        <v>0</v>
      </c>
      <c r="EL46" s="46">
        <f t="shared" si="159"/>
        <v>0</v>
      </c>
      <c r="EM46" s="46">
        <f t="shared" si="166"/>
        <v>0</v>
      </c>
      <c r="EN46" s="46">
        <f t="shared" si="173"/>
        <v>0</v>
      </c>
      <c r="EO46" s="46">
        <f t="shared" si="180"/>
        <v>0</v>
      </c>
      <c r="EP46" s="46">
        <f t="shared" si="187"/>
        <v>0</v>
      </c>
      <c r="EQ46" s="46">
        <f t="shared" si="194"/>
        <v>0</v>
      </c>
      <c r="ER46" s="46">
        <f t="shared" si="201"/>
        <v>0</v>
      </c>
      <c r="ES46" s="46">
        <f t="shared" si="208"/>
        <v>0</v>
      </c>
      <c r="ET46" s="46">
        <f aca="true" t="shared" si="215" ref="ET46:ET73">IF($FH$2&gt;41,EJ36,0)</f>
        <v>0</v>
      </c>
      <c r="EU46" s="46">
        <f>IF($FH$2&gt;3,$DF$4,0)</f>
        <v>0</v>
      </c>
      <c r="FE46" s="46">
        <f t="shared" si="8"/>
        <v>13244</v>
      </c>
      <c r="FF46" s="47" t="e">
        <f>#REF!*FE46</f>
        <v>#REF!</v>
      </c>
      <c r="FH46" s="8"/>
      <c r="FI46" s="18"/>
      <c r="FJ46" s="8"/>
      <c r="FK46" s="18"/>
      <c r="FL46" s="8"/>
      <c r="FM46" s="8"/>
      <c r="FN46" s="15">
        <v>45</v>
      </c>
      <c r="FO46" s="23">
        <f t="shared" si="141"/>
        <v>44</v>
      </c>
      <c r="FP46" s="25">
        <f t="shared" si="136"/>
        <v>88</v>
      </c>
      <c r="FQ46" s="14">
        <f t="shared" si="13"/>
        <v>880</v>
      </c>
      <c r="FR46" s="35">
        <f t="shared" si="142"/>
        <v>946</v>
      </c>
      <c r="FS46" s="26">
        <f t="shared" si="19"/>
        <v>1892</v>
      </c>
      <c r="FT46" s="14">
        <f t="shared" si="14"/>
        <v>18920</v>
      </c>
      <c r="FU46" s="44">
        <f t="shared" si="15"/>
        <v>19800</v>
      </c>
      <c r="FV46" s="78">
        <f t="shared" si="25"/>
        <v>25935</v>
      </c>
      <c r="FW46" s="8">
        <f>FR49*$GK$7</f>
        <v>3783.5</v>
      </c>
      <c r="FX46" s="8">
        <f aca="true" t="shared" si="216" ref="FX46:FX56">FX45+(FR49*$GK$7)</f>
        <v>7406</v>
      </c>
      <c r="FY46" s="8">
        <f t="shared" si="209"/>
        <v>10871</v>
      </c>
      <c r="FZ46" s="8">
        <f t="shared" si="202"/>
        <v>14182</v>
      </c>
      <c r="GA46" s="8">
        <f t="shared" si="195"/>
        <v>17342.5</v>
      </c>
      <c r="GB46" s="8">
        <f t="shared" si="188"/>
        <v>20356</v>
      </c>
      <c r="GC46" s="8">
        <f t="shared" si="181"/>
        <v>23226</v>
      </c>
      <c r="GD46" s="8">
        <f t="shared" si="174"/>
        <v>25956</v>
      </c>
      <c r="GE46" s="8">
        <f t="shared" si="167"/>
        <v>28549.5</v>
      </c>
      <c r="GF46" s="8">
        <f t="shared" si="160"/>
        <v>31010</v>
      </c>
      <c r="GG46" s="8">
        <f t="shared" si="152"/>
        <v>33341</v>
      </c>
      <c r="GH46" s="7" t="e">
        <f>((FO49+FR49+1)*#REF!)/1000</f>
        <v>#REF!</v>
      </c>
    </row>
    <row r="47" spans="1:190" ht="87.75">
      <c r="A47" s="46">
        <v>46</v>
      </c>
      <c r="B47" s="46">
        <v>1</v>
      </c>
      <c r="C47" s="47" t="e">
        <f>#REF!</f>
        <v>#REF!</v>
      </c>
      <c r="D47" s="46">
        <v>45</v>
      </c>
      <c r="E47" s="46">
        <f t="shared" si="144"/>
        <v>0</v>
      </c>
      <c r="F47" s="46">
        <f t="shared" si="148"/>
        <v>0</v>
      </c>
      <c r="G47" s="46">
        <f t="shared" si="153"/>
        <v>0</v>
      </c>
      <c r="H47" s="46">
        <f t="shared" si="161"/>
        <v>0</v>
      </c>
      <c r="I47" s="46">
        <f t="shared" si="168"/>
        <v>0</v>
      </c>
      <c r="J47" s="46">
        <f t="shared" si="175"/>
        <v>0</v>
      </c>
      <c r="K47" s="46">
        <f t="shared" si="182"/>
        <v>0</v>
      </c>
      <c r="L47" s="46">
        <f t="shared" si="189"/>
        <v>0</v>
      </c>
      <c r="M47" s="46">
        <f t="shared" si="196"/>
        <v>0</v>
      </c>
      <c r="N47" s="46">
        <f t="shared" si="203"/>
        <v>0</v>
      </c>
      <c r="O47" s="46">
        <f t="shared" si="210"/>
        <v>0</v>
      </c>
      <c r="P47" s="46">
        <f aca="true" t="shared" si="217" ref="P47:P78">IF($FH$2&gt;13,D35,0)</f>
        <v>0</v>
      </c>
      <c r="Q47" s="46">
        <f t="shared" si="63"/>
        <v>0</v>
      </c>
      <c r="R47" s="46">
        <f t="shared" si="66"/>
        <v>0</v>
      </c>
      <c r="S47" s="46">
        <f t="shared" si="70"/>
        <v>0</v>
      </c>
      <c r="T47" s="46">
        <f t="shared" si="74"/>
        <v>0</v>
      </c>
      <c r="U47" s="46">
        <f t="shared" si="78"/>
        <v>0</v>
      </c>
      <c r="V47" s="46">
        <f t="shared" si="82"/>
        <v>0</v>
      </c>
      <c r="W47" s="46">
        <f t="shared" si="86"/>
        <v>0</v>
      </c>
      <c r="X47" s="46">
        <f t="shared" si="90"/>
        <v>0</v>
      </c>
      <c r="Y47" s="46">
        <f t="shared" si="94"/>
        <v>0</v>
      </c>
      <c r="Z47" s="46">
        <f t="shared" si="97"/>
        <v>0</v>
      </c>
      <c r="AA47" s="46">
        <f t="shared" si="101"/>
        <v>0</v>
      </c>
      <c r="AB47" s="46">
        <f t="shared" si="105"/>
        <v>0</v>
      </c>
      <c r="AC47" s="46">
        <f t="shared" si="109"/>
        <v>0</v>
      </c>
      <c r="AD47" s="46">
        <f t="shared" si="113"/>
        <v>0</v>
      </c>
      <c r="AE47" s="46">
        <f t="shared" si="117"/>
        <v>0</v>
      </c>
      <c r="AF47" s="46">
        <f t="shared" si="121"/>
        <v>0</v>
      </c>
      <c r="AG47" s="46">
        <f t="shared" si="125"/>
        <v>0</v>
      </c>
      <c r="AH47" s="46">
        <f t="shared" si="129"/>
        <v>0</v>
      </c>
      <c r="AI47" s="46">
        <f t="shared" si="133"/>
        <v>0</v>
      </c>
      <c r="AJ47" s="46">
        <f t="shared" si="138"/>
        <v>0</v>
      </c>
      <c r="AK47" s="46">
        <f t="shared" si="145"/>
        <v>0</v>
      </c>
      <c r="AL47" s="46">
        <f t="shared" si="149"/>
        <v>0</v>
      </c>
      <c r="AM47" s="46">
        <f t="shared" si="154"/>
        <v>0</v>
      </c>
      <c r="AN47" s="46">
        <f t="shared" si="162"/>
        <v>0</v>
      </c>
      <c r="AO47" s="46">
        <f t="shared" si="169"/>
        <v>0</v>
      </c>
      <c r="AP47" s="46">
        <f t="shared" si="176"/>
        <v>0</v>
      </c>
      <c r="AQ47" s="46">
        <f t="shared" si="183"/>
        <v>0</v>
      </c>
      <c r="AR47" s="46">
        <f t="shared" si="190"/>
        <v>0</v>
      </c>
      <c r="AS47" s="46">
        <f t="shared" si="197"/>
        <v>0</v>
      </c>
      <c r="AT47" s="46">
        <f t="shared" si="204"/>
        <v>0</v>
      </c>
      <c r="AU47" s="46">
        <f t="shared" si="211"/>
        <v>0</v>
      </c>
      <c r="AV47" s="46">
        <f aca="true" t="shared" si="218" ref="AV47:AV78">IF($FH$2&gt;45,D3,0)</f>
        <v>0</v>
      </c>
      <c r="BC47" s="46">
        <f t="shared" si="6"/>
        <v>45</v>
      </c>
      <c r="BD47" s="6" t="e">
        <f>#REF!*BC47</f>
        <v>#REF!</v>
      </c>
      <c r="BE47" s="46">
        <f t="shared" si="18"/>
        <v>990</v>
      </c>
      <c r="BF47" s="46">
        <f t="shared" si="155"/>
        <v>0</v>
      </c>
      <c r="BG47" s="46">
        <f t="shared" si="156"/>
        <v>0</v>
      </c>
      <c r="BH47" s="46">
        <f t="shared" si="163"/>
        <v>0</v>
      </c>
      <c r="BI47" s="46">
        <f t="shared" si="170"/>
        <v>0</v>
      </c>
      <c r="BJ47" s="46">
        <f t="shared" si="177"/>
        <v>0</v>
      </c>
      <c r="BK47" s="46">
        <f t="shared" si="184"/>
        <v>0</v>
      </c>
      <c r="BL47" s="46">
        <f t="shared" si="191"/>
        <v>0</v>
      </c>
      <c r="BM47" s="46">
        <f t="shared" si="198"/>
        <v>0</v>
      </c>
      <c r="BN47" s="46">
        <f t="shared" si="205"/>
        <v>0</v>
      </c>
      <c r="BO47" s="46">
        <f t="shared" si="212"/>
        <v>0</v>
      </c>
      <c r="BP47" s="46">
        <f aca="true" t="shared" si="219" ref="BP47:BP78">IF($FH$2&gt;12,BE36,0)</f>
        <v>0</v>
      </c>
      <c r="BQ47" s="46">
        <f t="shared" si="64"/>
        <v>0</v>
      </c>
      <c r="BR47" s="46">
        <f t="shared" si="67"/>
        <v>0</v>
      </c>
      <c r="BS47" s="46">
        <f t="shared" si="71"/>
        <v>0</v>
      </c>
      <c r="BT47" s="46">
        <f t="shared" si="75"/>
        <v>0</v>
      </c>
      <c r="BU47" s="46">
        <f t="shared" si="79"/>
        <v>0</v>
      </c>
      <c r="BV47" s="46">
        <f t="shared" si="83"/>
        <v>0</v>
      </c>
      <c r="BW47" s="46">
        <f t="shared" si="87"/>
        <v>0</v>
      </c>
      <c r="BX47" s="46">
        <f t="shared" si="91"/>
        <v>0</v>
      </c>
      <c r="BY47" s="46">
        <f t="shared" si="95"/>
        <v>0</v>
      </c>
      <c r="BZ47" s="46">
        <f t="shared" si="98"/>
        <v>0</v>
      </c>
      <c r="CA47" s="46">
        <f t="shared" si="102"/>
        <v>0</v>
      </c>
      <c r="CB47" s="46">
        <f t="shared" si="106"/>
        <v>0</v>
      </c>
      <c r="CC47" s="46">
        <f t="shared" si="110"/>
        <v>0</v>
      </c>
      <c r="CD47" s="46">
        <f t="shared" si="114"/>
        <v>0</v>
      </c>
      <c r="CE47" s="46">
        <f t="shared" si="118"/>
        <v>0</v>
      </c>
      <c r="CF47" s="46">
        <f t="shared" si="122"/>
        <v>0</v>
      </c>
      <c r="CG47" s="46">
        <f t="shared" si="126"/>
        <v>0</v>
      </c>
      <c r="CH47" s="46">
        <f t="shared" si="130"/>
        <v>0</v>
      </c>
      <c r="CI47" s="46">
        <f t="shared" si="134"/>
        <v>0</v>
      </c>
      <c r="CJ47" s="46">
        <f t="shared" si="139"/>
        <v>0</v>
      </c>
      <c r="CK47" s="46">
        <f t="shared" si="146"/>
        <v>0</v>
      </c>
      <c r="CL47" s="46">
        <f t="shared" si="150"/>
        <v>0</v>
      </c>
      <c r="CM47" s="46">
        <f t="shared" si="157"/>
        <v>0</v>
      </c>
      <c r="CN47" s="46">
        <f t="shared" si="164"/>
        <v>0</v>
      </c>
      <c r="CO47" s="46">
        <f t="shared" si="171"/>
        <v>0</v>
      </c>
      <c r="CP47" s="46">
        <f t="shared" si="178"/>
        <v>0</v>
      </c>
      <c r="CQ47" s="46">
        <f t="shared" si="185"/>
        <v>0</v>
      </c>
      <c r="CR47" s="46">
        <f t="shared" si="192"/>
        <v>0</v>
      </c>
      <c r="CS47" s="46">
        <f t="shared" si="199"/>
        <v>0</v>
      </c>
      <c r="CT47" s="46">
        <f t="shared" si="206"/>
        <v>0</v>
      </c>
      <c r="CU47" s="46">
        <f t="shared" si="213"/>
        <v>0</v>
      </c>
      <c r="CV47" s="46">
        <f aca="true" t="shared" si="220" ref="CV47:CV78">IF($FH$2&gt;44,CL37,0)</f>
        <v>0</v>
      </c>
      <c r="DD47" s="46">
        <f t="shared" si="7"/>
        <v>990</v>
      </c>
      <c r="DE47" s="47" t="e">
        <f>#REF!*DD47</f>
        <v>#REF!</v>
      </c>
      <c r="DF47" s="46">
        <f t="shared" si="45"/>
        <v>14190</v>
      </c>
      <c r="DG47" s="46">
        <f t="shared" si="158"/>
        <v>0</v>
      </c>
      <c r="DH47" s="46">
        <f t="shared" si="165"/>
        <v>0</v>
      </c>
      <c r="DI47" s="46">
        <f t="shared" si="172"/>
        <v>0</v>
      </c>
      <c r="DJ47" s="46">
        <f t="shared" si="179"/>
        <v>0</v>
      </c>
      <c r="DK47" s="46">
        <f t="shared" si="186"/>
        <v>0</v>
      </c>
      <c r="DL47" s="46">
        <f t="shared" si="193"/>
        <v>0</v>
      </c>
      <c r="DM47" s="46">
        <f t="shared" si="200"/>
        <v>0</v>
      </c>
      <c r="DN47" s="46">
        <f t="shared" si="207"/>
        <v>0</v>
      </c>
      <c r="DO47" s="46">
        <f t="shared" si="214"/>
        <v>0</v>
      </c>
      <c r="DP47" s="46">
        <f aca="true" t="shared" si="221" ref="DP47:DP73">IF($FH$2&gt;11,DF36,0)</f>
        <v>0</v>
      </c>
      <c r="DQ47" s="46">
        <f t="shared" si="68"/>
        <v>0</v>
      </c>
      <c r="DR47" s="46">
        <f t="shared" si="72"/>
        <v>0</v>
      </c>
      <c r="DS47" s="46">
        <f t="shared" si="76"/>
        <v>0</v>
      </c>
      <c r="DT47" s="46">
        <f t="shared" si="80"/>
        <v>0</v>
      </c>
      <c r="DU47" s="46">
        <f t="shared" si="84"/>
        <v>0</v>
      </c>
      <c r="DV47" s="46">
        <f t="shared" si="88"/>
        <v>0</v>
      </c>
      <c r="DW47" s="46">
        <f t="shared" si="92"/>
        <v>0</v>
      </c>
      <c r="DX47" s="46">
        <f t="shared" si="96"/>
        <v>0</v>
      </c>
      <c r="DY47" s="46">
        <f t="shared" si="99"/>
        <v>0</v>
      </c>
      <c r="DZ47" s="46">
        <f t="shared" si="103"/>
        <v>0</v>
      </c>
      <c r="EA47" s="46">
        <f t="shared" si="107"/>
        <v>0</v>
      </c>
      <c r="EB47" s="46">
        <f t="shared" si="111"/>
        <v>0</v>
      </c>
      <c r="EC47" s="46">
        <f t="shared" si="115"/>
        <v>0</v>
      </c>
      <c r="ED47" s="46">
        <f t="shared" si="119"/>
        <v>0</v>
      </c>
      <c r="EE47" s="46">
        <f t="shared" si="123"/>
        <v>0</v>
      </c>
      <c r="EF47" s="46">
        <f t="shared" si="127"/>
        <v>0</v>
      </c>
      <c r="EG47" s="46">
        <f t="shared" si="131"/>
        <v>0</v>
      </c>
      <c r="EH47" s="46">
        <f t="shared" si="135"/>
        <v>0</v>
      </c>
      <c r="EI47" s="46">
        <f t="shared" si="140"/>
        <v>0</v>
      </c>
      <c r="EJ47" s="46">
        <f t="shared" si="147"/>
        <v>0</v>
      </c>
      <c r="EK47" s="46">
        <f t="shared" si="151"/>
        <v>0</v>
      </c>
      <c r="EL47" s="46">
        <f t="shared" si="159"/>
        <v>0</v>
      </c>
      <c r="EM47" s="46">
        <f t="shared" si="166"/>
        <v>0</v>
      </c>
      <c r="EN47" s="46">
        <f t="shared" si="173"/>
        <v>0</v>
      </c>
      <c r="EO47" s="46">
        <f t="shared" si="180"/>
        <v>0</v>
      </c>
      <c r="EP47" s="46">
        <f t="shared" si="187"/>
        <v>0</v>
      </c>
      <c r="EQ47" s="46">
        <f t="shared" si="194"/>
        <v>0</v>
      </c>
      <c r="ER47" s="46">
        <f t="shared" si="201"/>
        <v>0</v>
      </c>
      <c r="ES47" s="46">
        <f t="shared" si="208"/>
        <v>0</v>
      </c>
      <c r="ET47" s="46">
        <f t="shared" si="215"/>
        <v>0</v>
      </c>
      <c r="EU47" s="46">
        <f aca="true" t="shared" si="222" ref="EU47:EU73">IF($FH$2&gt;42,EK37,0)</f>
        <v>0</v>
      </c>
      <c r="EV47" s="46">
        <f>IF($FH$2&gt;3,$DF$4,0)</f>
        <v>0</v>
      </c>
      <c r="FE47" s="46">
        <f t="shared" si="8"/>
        <v>14190</v>
      </c>
      <c r="FF47" s="47" t="e">
        <f>#REF!*FE47</f>
        <v>#REF!</v>
      </c>
      <c r="FH47" s="8"/>
      <c r="FI47" s="18"/>
      <c r="FJ47" s="8"/>
      <c r="FK47" s="18"/>
      <c r="FL47" s="8"/>
      <c r="FM47" s="8"/>
      <c r="FN47" s="15">
        <v>46</v>
      </c>
      <c r="FO47" s="23">
        <f t="shared" si="141"/>
        <v>45</v>
      </c>
      <c r="FP47" s="25">
        <f t="shared" si="136"/>
        <v>90</v>
      </c>
      <c r="FQ47" s="14">
        <f t="shared" si="13"/>
        <v>900</v>
      </c>
      <c r="FR47" s="35">
        <f t="shared" si="142"/>
        <v>990</v>
      </c>
      <c r="FS47" s="26">
        <f t="shared" si="19"/>
        <v>1980</v>
      </c>
      <c r="FT47" s="14">
        <f t="shared" si="14"/>
        <v>19800</v>
      </c>
      <c r="FU47" s="44">
        <f t="shared" si="15"/>
        <v>20700</v>
      </c>
      <c r="FV47" s="78">
        <f t="shared" si="25"/>
        <v>29557.5</v>
      </c>
      <c r="FW47" s="8">
        <f aca="true" t="shared" si="223" ref="FW47:FW57">FW46+(FR50*$GK$7)</f>
        <v>7731.5</v>
      </c>
      <c r="FX47" s="8">
        <f t="shared" si="216"/>
        <v>11354</v>
      </c>
      <c r="FY47" s="8">
        <f t="shared" si="209"/>
        <v>14819</v>
      </c>
      <c r="FZ47" s="8">
        <f t="shared" si="202"/>
        <v>18130</v>
      </c>
      <c r="GA47" s="8">
        <f t="shared" si="195"/>
        <v>21290.5</v>
      </c>
      <c r="GB47" s="8">
        <f t="shared" si="188"/>
        <v>24304</v>
      </c>
      <c r="GC47" s="8">
        <f t="shared" si="181"/>
        <v>27174</v>
      </c>
      <c r="GD47" s="8">
        <f t="shared" si="174"/>
        <v>29904</v>
      </c>
      <c r="GE47" s="8">
        <f t="shared" si="167"/>
        <v>32497.5</v>
      </c>
      <c r="GF47" s="8">
        <f t="shared" si="160"/>
        <v>34958</v>
      </c>
      <c r="GG47" s="10">
        <f t="shared" si="152"/>
        <v>37289</v>
      </c>
      <c r="GH47" s="9" t="e">
        <f>((FO50+FR50+1)*#REF!)/1000</f>
        <v>#REF!</v>
      </c>
    </row>
    <row r="48" spans="1:190" ht="88.5" thickBot="1">
      <c r="A48" s="46">
        <v>47</v>
      </c>
      <c r="B48" s="46">
        <v>1</v>
      </c>
      <c r="C48" s="47" t="e">
        <f>#REF!</f>
        <v>#REF!</v>
      </c>
      <c r="D48" s="46">
        <v>46</v>
      </c>
      <c r="E48" s="46">
        <f t="shared" si="144"/>
        <v>0</v>
      </c>
      <c r="F48" s="46">
        <f t="shared" si="148"/>
        <v>0</v>
      </c>
      <c r="G48" s="46">
        <f t="shared" si="153"/>
        <v>0</v>
      </c>
      <c r="H48" s="46">
        <f t="shared" si="161"/>
        <v>0</v>
      </c>
      <c r="I48" s="46">
        <f t="shared" si="168"/>
        <v>0</v>
      </c>
      <c r="J48" s="46">
        <f t="shared" si="175"/>
        <v>0</v>
      </c>
      <c r="K48" s="46">
        <f t="shared" si="182"/>
        <v>0</v>
      </c>
      <c r="L48" s="46">
        <f t="shared" si="189"/>
        <v>0</v>
      </c>
      <c r="M48" s="46">
        <f t="shared" si="196"/>
        <v>0</v>
      </c>
      <c r="N48" s="46">
        <f t="shared" si="203"/>
        <v>0</v>
      </c>
      <c r="O48" s="46">
        <f t="shared" si="210"/>
        <v>0</v>
      </c>
      <c r="P48" s="46">
        <f t="shared" si="217"/>
        <v>0</v>
      </c>
      <c r="Q48" s="46">
        <f aca="true" t="shared" si="224" ref="Q48:Q79">IF($FH$2&gt;14,D35,0)</f>
        <v>0</v>
      </c>
      <c r="R48" s="46">
        <f t="shared" si="66"/>
        <v>0</v>
      </c>
      <c r="S48" s="46">
        <f t="shared" si="70"/>
        <v>0</v>
      </c>
      <c r="T48" s="46">
        <f t="shared" si="74"/>
        <v>0</v>
      </c>
      <c r="U48" s="46">
        <f t="shared" si="78"/>
        <v>0</v>
      </c>
      <c r="V48" s="46">
        <f t="shared" si="82"/>
        <v>0</v>
      </c>
      <c r="W48" s="46">
        <f t="shared" si="86"/>
        <v>0</v>
      </c>
      <c r="X48" s="46">
        <f t="shared" si="90"/>
        <v>0</v>
      </c>
      <c r="Y48" s="46">
        <f t="shared" si="94"/>
        <v>0</v>
      </c>
      <c r="Z48" s="46">
        <f t="shared" si="97"/>
        <v>0</v>
      </c>
      <c r="AA48" s="46">
        <f t="shared" si="101"/>
        <v>0</v>
      </c>
      <c r="AB48" s="46">
        <f t="shared" si="105"/>
        <v>0</v>
      </c>
      <c r="AC48" s="46">
        <f t="shared" si="109"/>
        <v>0</v>
      </c>
      <c r="AD48" s="46">
        <f t="shared" si="113"/>
        <v>0</v>
      </c>
      <c r="AE48" s="46">
        <f t="shared" si="117"/>
        <v>0</v>
      </c>
      <c r="AF48" s="46">
        <f t="shared" si="121"/>
        <v>0</v>
      </c>
      <c r="AG48" s="46">
        <f t="shared" si="125"/>
        <v>0</v>
      </c>
      <c r="AH48" s="46">
        <f t="shared" si="129"/>
        <v>0</v>
      </c>
      <c r="AI48" s="46">
        <f t="shared" si="133"/>
        <v>0</v>
      </c>
      <c r="AJ48" s="46">
        <f t="shared" si="138"/>
        <v>0</v>
      </c>
      <c r="AK48" s="46">
        <f t="shared" si="145"/>
        <v>0</v>
      </c>
      <c r="AL48" s="46">
        <f t="shared" si="149"/>
        <v>0</v>
      </c>
      <c r="AM48" s="46">
        <f t="shared" si="154"/>
        <v>0</v>
      </c>
      <c r="AN48" s="46">
        <f t="shared" si="162"/>
        <v>0</v>
      </c>
      <c r="AO48" s="46">
        <f t="shared" si="169"/>
        <v>0</v>
      </c>
      <c r="AP48" s="46">
        <f t="shared" si="176"/>
        <v>0</v>
      </c>
      <c r="AQ48" s="46">
        <f t="shared" si="183"/>
        <v>0</v>
      </c>
      <c r="AR48" s="46">
        <f t="shared" si="190"/>
        <v>0</v>
      </c>
      <c r="AS48" s="46">
        <f t="shared" si="197"/>
        <v>0</v>
      </c>
      <c r="AT48" s="46">
        <f t="shared" si="204"/>
        <v>0</v>
      </c>
      <c r="AU48" s="46">
        <f t="shared" si="211"/>
        <v>0</v>
      </c>
      <c r="AV48" s="46">
        <f t="shared" si="218"/>
        <v>0</v>
      </c>
      <c r="AW48" s="46">
        <f aca="true" t="shared" si="225" ref="AW48:AW79">IF($FH$2&gt;46,D3,0)</f>
        <v>0</v>
      </c>
      <c r="BC48" s="46">
        <f t="shared" si="6"/>
        <v>46</v>
      </c>
      <c r="BD48" s="6" t="e">
        <f>#REF!*BC48</f>
        <v>#REF!</v>
      </c>
      <c r="BE48" s="46">
        <f t="shared" si="18"/>
        <v>1035</v>
      </c>
      <c r="BF48" s="46">
        <f t="shared" si="155"/>
        <v>0</v>
      </c>
      <c r="BG48" s="46">
        <f t="shared" si="156"/>
        <v>0</v>
      </c>
      <c r="BH48" s="46">
        <f t="shared" si="163"/>
        <v>0</v>
      </c>
      <c r="BI48" s="46">
        <f t="shared" si="170"/>
        <v>0</v>
      </c>
      <c r="BJ48" s="46">
        <f t="shared" si="177"/>
        <v>0</v>
      </c>
      <c r="BK48" s="46">
        <f t="shared" si="184"/>
        <v>0</v>
      </c>
      <c r="BL48" s="46">
        <f t="shared" si="191"/>
        <v>0</v>
      </c>
      <c r="BM48" s="46">
        <f t="shared" si="198"/>
        <v>0</v>
      </c>
      <c r="BN48" s="46">
        <f t="shared" si="205"/>
        <v>0</v>
      </c>
      <c r="BO48" s="46">
        <f t="shared" si="212"/>
        <v>0</v>
      </c>
      <c r="BP48" s="46">
        <f t="shared" si="219"/>
        <v>0</v>
      </c>
      <c r="BQ48" s="46">
        <f aca="true" t="shared" si="226" ref="BQ48:BQ79">IF($FH$2&gt;13,BE36,0)</f>
        <v>0</v>
      </c>
      <c r="BR48" s="46">
        <f t="shared" si="67"/>
        <v>0</v>
      </c>
      <c r="BS48" s="46">
        <f t="shared" si="71"/>
        <v>0</v>
      </c>
      <c r="BT48" s="46">
        <f t="shared" si="75"/>
        <v>0</v>
      </c>
      <c r="BU48" s="46">
        <f t="shared" si="79"/>
        <v>0</v>
      </c>
      <c r="BV48" s="46">
        <f t="shared" si="83"/>
        <v>0</v>
      </c>
      <c r="BW48" s="46">
        <f t="shared" si="87"/>
        <v>0</v>
      </c>
      <c r="BX48" s="46">
        <f t="shared" si="91"/>
        <v>0</v>
      </c>
      <c r="BY48" s="46">
        <f t="shared" si="95"/>
        <v>0</v>
      </c>
      <c r="BZ48" s="46">
        <f t="shared" si="98"/>
        <v>0</v>
      </c>
      <c r="CA48" s="46">
        <f t="shared" si="102"/>
        <v>0</v>
      </c>
      <c r="CB48" s="46">
        <f t="shared" si="106"/>
        <v>0</v>
      </c>
      <c r="CC48" s="46">
        <f t="shared" si="110"/>
        <v>0</v>
      </c>
      <c r="CD48" s="46">
        <f t="shared" si="114"/>
        <v>0</v>
      </c>
      <c r="CE48" s="46">
        <f t="shared" si="118"/>
        <v>0</v>
      </c>
      <c r="CF48" s="46">
        <f t="shared" si="122"/>
        <v>0</v>
      </c>
      <c r="CG48" s="46">
        <f t="shared" si="126"/>
        <v>0</v>
      </c>
      <c r="CH48" s="46">
        <f t="shared" si="130"/>
        <v>0</v>
      </c>
      <c r="CI48" s="46">
        <f t="shared" si="134"/>
        <v>0</v>
      </c>
      <c r="CJ48" s="46">
        <f t="shared" si="139"/>
        <v>0</v>
      </c>
      <c r="CK48" s="46">
        <f t="shared" si="146"/>
        <v>0</v>
      </c>
      <c r="CL48" s="46">
        <f t="shared" si="150"/>
        <v>0</v>
      </c>
      <c r="CM48" s="46">
        <f t="shared" si="157"/>
        <v>0</v>
      </c>
      <c r="CN48" s="46">
        <f t="shared" si="164"/>
        <v>0</v>
      </c>
      <c r="CO48" s="46">
        <f t="shared" si="171"/>
        <v>0</v>
      </c>
      <c r="CP48" s="46">
        <f t="shared" si="178"/>
        <v>0</v>
      </c>
      <c r="CQ48" s="46">
        <f t="shared" si="185"/>
        <v>0</v>
      </c>
      <c r="CR48" s="46">
        <f t="shared" si="192"/>
        <v>0</v>
      </c>
      <c r="CS48" s="46">
        <f t="shared" si="199"/>
        <v>0</v>
      </c>
      <c r="CT48" s="46">
        <f t="shared" si="206"/>
        <v>0</v>
      </c>
      <c r="CU48" s="46">
        <f t="shared" si="213"/>
        <v>0</v>
      </c>
      <c r="CV48" s="46">
        <f t="shared" si="220"/>
        <v>0</v>
      </c>
      <c r="CW48" s="46">
        <f aca="true" t="shared" si="227" ref="CW48:CW79">IF($FH$2&gt;45,CM38,0)</f>
        <v>0</v>
      </c>
      <c r="DD48" s="46">
        <f t="shared" si="7"/>
        <v>1035</v>
      </c>
      <c r="DE48" s="47" t="e">
        <f>#REF!*DD48</f>
        <v>#REF!</v>
      </c>
      <c r="DF48" s="46">
        <f t="shared" si="45"/>
        <v>15180</v>
      </c>
      <c r="DG48" s="46">
        <f t="shared" si="158"/>
        <v>0</v>
      </c>
      <c r="DH48" s="46">
        <f t="shared" si="165"/>
        <v>0</v>
      </c>
      <c r="DI48" s="46">
        <f t="shared" si="172"/>
        <v>0</v>
      </c>
      <c r="DJ48" s="46">
        <f t="shared" si="179"/>
        <v>0</v>
      </c>
      <c r="DK48" s="46">
        <f t="shared" si="186"/>
        <v>0</v>
      </c>
      <c r="DL48" s="46">
        <f t="shared" si="193"/>
        <v>0</v>
      </c>
      <c r="DM48" s="46">
        <f t="shared" si="200"/>
        <v>0</v>
      </c>
      <c r="DN48" s="46">
        <f t="shared" si="207"/>
        <v>0</v>
      </c>
      <c r="DO48" s="46">
        <f t="shared" si="214"/>
        <v>0</v>
      </c>
      <c r="DP48" s="46">
        <f t="shared" si="221"/>
        <v>0</v>
      </c>
      <c r="DQ48" s="46">
        <f t="shared" si="68"/>
        <v>0</v>
      </c>
      <c r="DR48" s="46">
        <f t="shared" si="72"/>
        <v>0</v>
      </c>
      <c r="DS48" s="46">
        <f t="shared" si="76"/>
        <v>0</v>
      </c>
      <c r="DT48" s="46">
        <f t="shared" si="80"/>
        <v>0</v>
      </c>
      <c r="DU48" s="46">
        <f t="shared" si="84"/>
        <v>0</v>
      </c>
      <c r="DV48" s="46">
        <f t="shared" si="88"/>
        <v>0</v>
      </c>
      <c r="DW48" s="46">
        <f t="shared" si="92"/>
        <v>0</v>
      </c>
      <c r="DX48" s="46">
        <f t="shared" si="96"/>
        <v>0</v>
      </c>
      <c r="DY48" s="46">
        <f t="shared" si="99"/>
        <v>0</v>
      </c>
      <c r="DZ48" s="46">
        <f t="shared" si="103"/>
        <v>0</v>
      </c>
      <c r="EA48" s="46">
        <f t="shared" si="107"/>
        <v>0</v>
      </c>
      <c r="EB48" s="46">
        <f t="shared" si="111"/>
        <v>0</v>
      </c>
      <c r="EC48" s="46">
        <f t="shared" si="115"/>
        <v>0</v>
      </c>
      <c r="ED48" s="46">
        <f t="shared" si="119"/>
        <v>0</v>
      </c>
      <c r="EE48" s="46">
        <f t="shared" si="123"/>
        <v>0</v>
      </c>
      <c r="EF48" s="46">
        <f t="shared" si="127"/>
        <v>0</v>
      </c>
      <c r="EG48" s="46">
        <f t="shared" si="131"/>
        <v>0</v>
      </c>
      <c r="EH48" s="46">
        <f t="shared" si="135"/>
        <v>0</v>
      </c>
      <c r="EI48" s="46">
        <f t="shared" si="140"/>
        <v>0</v>
      </c>
      <c r="EJ48" s="46">
        <f t="shared" si="147"/>
        <v>0</v>
      </c>
      <c r="EK48" s="46">
        <f t="shared" si="151"/>
        <v>0</v>
      </c>
      <c r="EL48" s="46">
        <f t="shared" si="159"/>
        <v>0</v>
      </c>
      <c r="EM48" s="46">
        <f t="shared" si="166"/>
        <v>0</v>
      </c>
      <c r="EN48" s="46">
        <f t="shared" si="173"/>
        <v>0</v>
      </c>
      <c r="EO48" s="46">
        <f t="shared" si="180"/>
        <v>0</v>
      </c>
      <c r="EP48" s="46">
        <f t="shared" si="187"/>
        <v>0</v>
      </c>
      <c r="EQ48" s="46">
        <f t="shared" si="194"/>
        <v>0</v>
      </c>
      <c r="ER48" s="46">
        <f t="shared" si="201"/>
        <v>0</v>
      </c>
      <c r="ES48" s="46">
        <f t="shared" si="208"/>
        <v>0</v>
      </c>
      <c r="ET48" s="46">
        <f t="shared" si="215"/>
        <v>0</v>
      </c>
      <c r="EU48" s="46">
        <f t="shared" si="222"/>
        <v>0</v>
      </c>
      <c r="EV48" s="46">
        <f aca="true" t="shared" si="228" ref="EV48:EV73">IF($FH$2&gt;43,EL38,0)</f>
        <v>0</v>
      </c>
      <c r="EW48" s="46">
        <f>IF($FH$2&gt;3,$DF$4,0)</f>
        <v>0</v>
      </c>
      <c r="FE48" s="46">
        <f t="shared" si="8"/>
        <v>15180</v>
      </c>
      <c r="FF48" s="47" t="e">
        <f>#REF!*FE48</f>
        <v>#REF!</v>
      </c>
      <c r="FH48" s="8"/>
      <c r="FI48" s="18"/>
      <c r="FJ48" s="8"/>
      <c r="FK48" s="18"/>
      <c r="FL48" s="8"/>
      <c r="FM48" s="8"/>
      <c r="FN48" s="15">
        <v>47</v>
      </c>
      <c r="FO48" s="60">
        <f t="shared" si="141"/>
        <v>46</v>
      </c>
      <c r="FP48" s="61">
        <f t="shared" si="136"/>
        <v>92</v>
      </c>
      <c r="FQ48" s="14">
        <f t="shared" si="13"/>
        <v>920</v>
      </c>
      <c r="FR48" s="62">
        <f t="shared" si="142"/>
        <v>1035</v>
      </c>
      <c r="FS48" s="26">
        <f t="shared" si="19"/>
        <v>2070</v>
      </c>
      <c r="FT48" s="14">
        <f t="shared" si="14"/>
        <v>20700</v>
      </c>
      <c r="FU48" s="44">
        <f t="shared" si="15"/>
        <v>21620</v>
      </c>
      <c r="FV48" s="78">
        <f t="shared" si="25"/>
        <v>33341</v>
      </c>
      <c r="FW48" s="8">
        <f t="shared" si="223"/>
        <v>11847.5</v>
      </c>
      <c r="FX48" s="8">
        <f t="shared" si="216"/>
        <v>15470</v>
      </c>
      <c r="FY48" s="8">
        <f t="shared" si="209"/>
        <v>18935</v>
      </c>
      <c r="FZ48" s="8">
        <f t="shared" si="202"/>
        <v>22246</v>
      </c>
      <c r="GA48" s="8">
        <f t="shared" si="195"/>
        <v>25406.5</v>
      </c>
      <c r="GB48" s="8">
        <f t="shared" si="188"/>
        <v>28420</v>
      </c>
      <c r="GC48" s="8">
        <f t="shared" si="181"/>
        <v>31290</v>
      </c>
      <c r="GD48" s="8">
        <f t="shared" si="174"/>
        <v>34020</v>
      </c>
      <c r="GE48" s="8">
        <f t="shared" si="167"/>
        <v>36613.5</v>
      </c>
      <c r="GF48" s="10">
        <f t="shared" si="160"/>
        <v>39074</v>
      </c>
      <c r="GG48" s="8">
        <f>FR51*$GK$7</f>
        <v>4116</v>
      </c>
      <c r="GH48" s="9" t="e">
        <f>((FO51+FR51+1)*#REF!)/1000</f>
        <v>#REF!</v>
      </c>
    </row>
    <row r="49" spans="1:190" ht="88.5" thickBot="1">
      <c r="A49" s="46">
        <v>48</v>
      </c>
      <c r="B49" s="46">
        <v>1</v>
      </c>
      <c r="C49" s="47" t="e">
        <f>#REF!</f>
        <v>#REF!</v>
      </c>
      <c r="D49" s="46">
        <v>47</v>
      </c>
      <c r="E49" s="46">
        <f t="shared" si="144"/>
        <v>0</v>
      </c>
      <c r="F49" s="46">
        <f t="shared" si="148"/>
        <v>0</v>
      </c>
      <c r="G49" s="46">
        <f t="shared" si="153"/>
        <v>0</v>
      </c>
      <c r="H49" s="46">
        <f t="shared" si="161"/>
        <v>0</v>
      </c>
      <c r="I49" s="46">
        <f t="shared" si="168"/>
        <v>0</v>
      </c>
      <c r="J49" s="46">
        <f t="shared" si="175"/>
        <v>0</v>
      </c>
      <c r="K49" s="46">
        <f t="shared" si="182"/>
        <v>0</v>
      </c>
      <c r="L49" s="46">
        <f t="shared" si="189"/>
        <v>0</v>
      </c>
      <c r="M49" s="46">
        <f t="shared" si="196"/>
        <v>0</v>
      </c>
      <c r="N49" s="46">
        <f t="shared" si="203"/>
        <v>0</v>
      </c>
      <c r="O49" s="46">
        <f t="shared" si="210"/>
        <v>0</v>
      </c>
      <c r="P49" s="46">
        <f t="shared" si="217"/>
        <v>0</v>
      </c>
      <c r="Q49" s="46">
        <f t="shared" si="224"/>
        <v>0</v>
      </c>
      <c r="R49" s="46">
        <f aca="true" t="shared" si="229" ref="R49:R80">IF($FH$2&gt;15,D35,0)</f>
        <v>0</v>
      </c>
      <c r="S49" s="46">
        <f t="shared" si="70"/>
        <v>0</v>
      </c>
      <c r="T49" s="46">
        <f t="shared" si="74"/>
        <v>0</v>
      </c>
      <c r="U49" s="46">
        <f t="shared" si="78"/>
        <v>0</v>
      </c>
      <c r="V49" s="46">
        <f t="shared" si="82"/>
        <v>0</v>
      </c>
      <c r="W49" s="46">
        <f t="shared" si="86"/>
        <v>0</v>
      </c>
      <c r="X49" s="46">
        <f t="shared" si="90"/>
        <v>0</v>
      </c>
      <c r="Y49" s="46">
        <f t="shared" si="94"/>
        <v>0</v>
      </c>
      <c r="Z49" s="46">
        <f t="shared" si="97"/>
        <v>0</v>
      </c>
      <c r="AA49" s="46">
        <f t="shared" si="101"/>
        <v>0</v>
      </c>
      <c r="AB49" s="46">
        <f t="shared" si="105"/>
        <v>0</v>
      </c>
      <c r="AC49" s="46">
        <f t="shared" si="109"/>
        <v>0</v>
      </c>
      <c r="AD49" s="46">
        <f t="shared" si="113"/>
        <v>0</v>
      </c>
      <c r="AE49" s="46">
        <f t="shared" si="117"/>
        <v>0</v>
      </c>
      <c r="AF49" s="46">
        <f t="shared" si="121"/>
        <v>0</v>
      </c>
      <c r="AG49" s="46">
        <f t="shared" si="125"/>
        <v>0</v>
      </c>
      <c r="AH49" s="46">
        <f t="shared" si="129"/>
        <v>0</v>
      </c>
      <c r="AI49" s="46">
        <f t="shared" si="133"/>
        <v>0</v>
      </c>
      <c r="AJ49" s="46">
        <f t="shared" si="138"/>
        <v>0</v>
      </c>
      <c r="AK49" s="46">
        <f t="shared" si="145"/>
        <v>0</v>
      </c>
      <c r="AL49" s="46">
        <f t="shared" si="149"/>
        <v>0</v>
      </c>
      <c r="AM49" s="46">
        <f t="shared" si="154"/>
        <v>0</v>
      </c>
      <c r="AN49" s="46">
        <f t="shared" si="162"/>
        <v>0</v>
      </c>
      <c r="AO49" s="46">
        <f t="shared" si="169"/>
        <v>0</v>
      </c>
      <c r="AP49" s="46">
        <f t="shared" si="176"/>
        <v>0</v>
      </c>
      <c r="AQ49" s="46">
        <f t="shared" si="183"/>
        <v>0</v>
      </c>
      <c r="AR49" s="46">
        <f t="shared" si="190"/>
        <v>0</v>
      </c>
      <c r="AS49" s="46">
        <f t="shared" si="197"/>
        <v>0</v>
      </c>
      <c r="AT49" s="46">
        <f t="shared" si="204"/>
        <v>0</v>
      </c>
      <c r="AU49" s="46">
        <f t="shared" si="211"/>
        <v>0</v>
      </c>
      <c r="AV49" s="46">
        <f t="shared" si="218"/>
        <v>0</v>
      </c>
      <c r="AW49" s="46">
        <f t="shared" si="225"/>
        <v>0</v>
      </c>
      <c r="AX49" s="46">
        <f aca="true" t="shared" si="230" ref="AX49:AX80">IF($FH$2&gt;47,D3,0)</f>
        <v>0</v>
      </c>
      <c r="BC49" s="46">
        <f t="shared" si="6"/>
        <v>47</v>
      </c>
      <c r="BD49" s="6" t="e">
        <f>#REF!*BC49</f>
        <v>#REF!</v>
      </c>
      <c r="BE49" s="46">
        <f t="shared" si="18"/>
        <v>1081</v>
      </c>
      <c r="BF49" s="46">
        <f t="shared" si="155"/>
        <v>0</v>
      </c>
      <c r="BG49" s="46">
        <f t="shared" si="156"/>
        <v>0</v>
      </c>
      <c r="BH49" s="46">
        <f t="shared" si="163"/>
        <v>0</v>
      </c>
      <c r="BI49" s="46">
        <f t="shared" si="170"/>
        <v>0</v>
      </c>
      <c r="BJ49" s="46">
        <f t="shared" si="177"/>
        <v>0</v>
      </c>
      <c r="BK49" s="46">
        <f t="shared" si="184"/>
        <v>0</v>
      </c>
      <c r="BL49" s="46">
        <f t="shared" si="191"/>
        <v>0</v>
      </c>
      <c r="BM49" s="46">
        <f t="shared" si="198"/>
        <v>0</v>
      </c>
      <c r="BN49" s="46">
        <f t="shared" si="205"/>
        <v>0</v>
      </c>
      <c r="BO49" s="46">
        <f t="shared" si="212"/>
        <v>0</v>
      </c>
      <c r="BP49" s="46">
        <f t="shared" si="219"/>
        <v>0</v>
      </c>
      <c r="BQ49" s="46">
        <f t="shared" si="226"/>
        <v>0</v>
      </c>
      <c r="BR49" s="46">
        <f aca="true" t="shared" si="231" ref="BR49:BR80">IF($FH$2&gt;14,BE36,0)</f>
        <v>0</v>
      </c>
      <c r="BS49" s="46">
        <f t="shared" si="71"/>
        <v>0</v>
      </c>
      <c r="BT49" s="46">
        <f t="shared" si="75"/>
        <v>0</v>
      </c>
      <c r="BU49" s="46">
        <f t="shared" si="79"/>
        <v>0</v>
      </c>
      <c r="BV49" s="46">
        <f t="shared" si="83"/>
        <v>0</v>
      </c>
      <c r="BW49" s="46">
        <f t="shared" si="87"/>
        <v>0</v>
      </c>
      <c r="BX49" s="46">
        <f t="shared" si="91"/>
        <v>0</v>
      </c>
      <c r="BY49" s="46">
        <f t="shared" si="95"/>
        <v>0</v>
      </c>
      <c r="BZ49" s="46">
        <f t="shared" si="98"/>
        <v>0</v>
      </c>
      <c r="CA49" s="46">
        <f t="shared" si="102"/>
        <v>0</v>
      </c>
      <c r="CB49" s="46">
        <f t="shared" si="106"/>
        <v>0</v>
      </c>
      <c r="CC49" s="46">
        <f t="shared" si="110"/>
        <v>0</v>
      </c>
      <c r="CD49" s="46">
        <f t="shared" si="114"/>
        <v>0</v>
      </c>
      <c r="CE49" s="46">
        <f t="shared" si="118"/>
        <v>0</v>
      </c>
      <c r="CF49" s="46">
        <f t="shared" si="122"/>
        <v>0</v>
      </c>
      <c r="CG49" s="46">
        <f t="shared" si="126"/>
        <v>0</v>
      </c>
      <c r="CH49" s="46">
        <f t="shared" si="130"/>
        <v>0</v>
      </c>
      <c r="CI49" s="46">
        <f t="shared" si="134"/>
        <v>0</v>
      </c>
      <c r="CJ49" s="46">
        <f t="shared" si="139"/>
        <v>0</v>
      </c>
      <c r="CK49" s="46">
        <f t="shared" si="146"/>
        <v>0</v>
      </c>
      <c r="CL49" s="46">
        <f t="shared" si="150"/>
        <v>0</v>
      </c>
      <c r="CM49" s="46">
        <f t="shared" si="157"/>
        <v>0</v>
      </c>
      <c r="CN49" s="46">
        <f t="shared" si="164"/>
        <v>0</v>
      </c>
      <c r="CO49" s="46">
        <f t="shared" si="171"/>
        <v>0</v>
      </c>
      <c r="CP49" s="46">
        <f t="shared" si="178"/>
        <v>0</v>
      </c>
      <c r="CQ49" s="46">
        <f t="shared" si="185"/>
        <v>0</v>
      </c>
      <c r="CR49" s="46">
        <f t="shared" si="192"/>
        <v>0</v>
      </c>
      <c r="CS49" s="46">
        <f t="shared" si="199"/>
        <v>0</v>
      </c>
      <c r="CT49" s="46">
        <f t="shared" si="206"/>
        <v>0</v>
      </c>
      <c r="CU49" s="46">
        <f t="shared" si="213"/>
        <v>0</v>
      </c>
      <c r="CV49" s="46">
        <f t="shared" si="220"/>
        <v>0</v>
      </c>
      <c r="CW49" s="46">
        <f t="shared" si="227"/>
        <v>0</v>
      </c>
      <c r="CX49" s="46">
        <f aca="true" t="shared" si="232" ref="CX49:CX80">IF($FH$2&gt;46,CN39,0)</f>
        <v>0</v>
      </c>
      <c r="DD49" s="46">
        <f t="shared" si="7"/>
        <v>1081</v>
      </c>
      <c r="DE49" s="47" t="e">
        <f>#REF!*DD49</f>
        <v>#REF!</v>
      </c>
      <c r="DF49" s="46">
        <f t="shared" si="45"/>
        <v>16215</v>
      </c>
      <c r="DG49" s="46">
        <f t="shared" si="158"/>
        <v>0</v>
      </c>
      <c r="DH49" s="46">
        <f t="shared" si="165"/>
        <v>0</v>
      </c>
      <c r="DI49" s="46">
        <f t="shared" si="172"/>
        <v>0</v>
      </c>
      <c r="DJ49" s="46">
        <f t="shared" si="179"/>
        <v>0</v>
      </c>
      <c r="DK49" s="46">
        <f t="shared" si="186"/>
        <v>0</v>
      </c>
      <c r="DL49" s="46">
        <f t="shared" si="193"/>
        <v>0</v>
      </c>
      <c r="DM49" s="46">
        <f t="shared" si="200"/>
        <v>0</v>
      </c>
      <c r="DN49" s="46">
        <f t="shared" si="207"/>
        <v>0</v>
      </c>
      <c r="DO49" s="46">
        <f t="shared" si="214"/>
        <v>0</v>
      </c>
      <c r="DP49" s="46">
        <f t="shared" si="221"/>
        <v>0</v>
      </c>
      <c r="DQ49" s="46">
        <f aca="true" t="shared" si="233" ref="DQ49:DQ73">IF($FH$2&gt;12,DF38,0)</f>
        <v>0</v>
      </c>
      <c r="DR49" s="46">
        <f t="shared" si="72"/>
        <v>0</v>
      </c>
      <c r="DS49" s="46">
        <f t="shared" si="76"/>
        <v>0</v>
      </c>
      <c r="DT49" s="46">
        <f t="shared" si="80"/>
        <v>0</v>
      </c>
      <c r="DU49" s="46">
        <f t="shared" si="84"/>
        <v>0</v>
      </c>
      <c r="DV49" s="46">
        <f t="shared" si="88"/>
        <v>0</v>
      </c>
      <c r="DW49" s="46">
        <f t="shared" si="92"/>
        <v>0</v>
      </c>
      <c r="DX49" s="46">
        <f t="shared" si="96"/>
        <v>0</v>
      </c>
      <c r="DY49" s="46">
        <f t="shared" si="99"/>
        <v>0</v>
      </c>
      <c r="DZ49" s="46">
        <f t="shared" si="103"/>
        <v>0</v>
      </c>
      <c r="EA49" s="46">
        <f t="shared" si="107"/>
        <v>0</v>
      </c>
      <c r="EB49" s="46">
        <f t="shared" si="111"/>
        <v>0</v>
      </c>
      <c r="EC49" s="46">
        <f t="shared" si="115"/>
        <v>0</v>
      </c>
      <c r="ED49" s="46">
        <f t="shared" si="119"/>
        <v>0</v>
      </c>
      <c r="EE49" s="46">
        <f t="shared" si="123"/>
        <v>0</v>
      </c>
      <c r="EF49" s="46">
        <f t="shared" si="127"/>
        <v>0</v>
      </c>
      <c r="EG49" s="46">
        <f t="shared" si="131"/>
        <v>0</v>
      </c>
      <c r="EH49" s="46">
        <f t="shared" si="135"/>
        <v>0</v>
      </c>
      <c r="EI49" s="46">
        <f t="shared" si="140"/>
        <v>0</v>
      </c>
      <c r="EJ49" s="46">
        <f t="shared" si="147"/>
        <v>0</v>
      </c>
      <c r="EK49" s="46">
        <f t="shared" si="151"/>
        <v>0</v>
      </c>
      <c r="EL49" s="46">
        <f t="shared" si="159"/>
        <v>0</v>
      </c>
      <c r="EM49" s="46">
        <f t="shared" si="166"/>
        <v>0</v>
      </c>
      <c r="EN49" s="46">
        <f t="shared" si="173"/>
        <v>0</v>
      </c>
      <c r="EO49" s="46">
        <f t="shared" si="180"/>
        <v>0</v>
      </c>
      <c r="EP49" s="46">
        <f t="shared" si="187"/>
        <v>0</v>
      </c>
      <c r="EQ49" s="46">
        <f t="shared" si="194"/>
        <v>0</v>
      </c>
      <c r="ER49" s="46">
        <f t="shared" si="201"/>
        <v>0</v>
      </c>
      <c r="ES49" s="46">
        <f t="shared" si="208"/>
        <v>0</v>
      </c>
      <c r="ET49" s="46">
        <f t="shared" si="215"/>
        <v>0</v>
      </c>
      <c r="EU49" s="46">
        <f t="shared" si="222"/>
        <v>0</v>
      </c>
      <c r="EV49" s="46">
        <f t="shared" si="228"/>
        <v>0</v>
      </c>
      <c r="EW49" s="46">
        <f aca="true" t="shared" si="234" ref="EW49:EW73">IF($FH$2&gt;44,EM39,0)</f>
        <v>0</v>
      </c>
      <c r="EX49" s="46">
        <f>IF($FH$2&gt;3,$DF$4,0)</f>
        <v>0</v>
      </c>
      <c r="FE49" s="46">
        <f t="shared" si="8"/>
        <v>16215</v>
      </c>
      <c r="FF49" s="47" t="e">
        <f>#REF!*FE49</f>
        <v>#REF!</v>
      </c>
      <c r="FH49" s="8"/>
      <c r="FI49" s="18"/>
      <c r="FJ49" s="8"/>
      <c r="FK49" s="8"/>
      <c r="FL49" s="8"/>
      <c r="FM49" s="8"/>
      <c r="FN49" s="24">
        <v>48</v>
      </c>
      <c r="FO49" s="51">
        <f t="shared" si="141"/>
        <v>47</v>
      </c>
      <c r="FP49" s="54">
        <f t="shared" si="136"/>
        <v>94</v>
      </c>
      <c r="FQ49" s="14">
        <f t="shared" si="13"/>
        <v>940</v>
      </c>
      <c r="FR49" s="56">
        <f t="shared" si="142"/>
        <v>1081</v>
      </c>
      <c r="FS49" s="20">
        <f t="shared" si="19"/>
        <v>2162</v>
      </c>
      <c r="FT49" s="14">
        <f t="shared" si="14"/>
        <v>21620</v>
      </c>
      <c r="FU49" s="21">
        <f t="shared" si="15"/>
        <v>22560</v>
      </c>
      <c r="FV49" s="79">
        <f t="shared" si="25"/>
        <v>37289</v>
      </c>
      <c r="FW49" s="8">
        <f t="shared" si="223"/>
        <v>16135</v>
      </c>
      <c r="FX49" s="8">
        <f t="shared" si="216"/>
        <v>19757.5</v>
      </c>
      <c r="FY49" s="8">
        <f t="shared" si="209"/>
        <v>23222.5</v>
      </c>
      <c r="FZ49" s="8">
        <f t="shared" si="202"/>
        <v>26533.5</v>
      </c>
      <c r="GA49" s="8">
        <f t="shared" si="195"/>
        <v>29694</v>
      </c>
      <c r="GB49" s="8">
        <f t="shared" si="188"/>
        <v>32707.5</v>
      </c>
      <c r="GC49" s="8">
        <f t="shared" si="181"/>
        <v>35577.5</v>
      </c>
      <c r="GD49" s="8">
        <f t="shared" si="174"/>
        <v>38307.5</v>
      </c>
      <c r="GE49" s="10">
        <f t="shared" si="167"/>
        <v>40901</v>
      </c>
      <c r="GF49" s="8">
        <f>FR52*$GK$7</f>
        <v>4287.5</v>
      </c>
      <c r="GG49" s="8">
        <f aca="true" t="shared" si="235" ref="GG49:GG58">GG48+(FR52*$GK$7)</f>
        <v>8403.5</v>
      </c>
      <c r="GH49" s="9" t="e">
        <f>((FO52+FR52+1)*#REF!)/1000</f>
        <v>#REF!</v>
      </c>
    </row>
    <row r="50" spans="1:190" ht="87.75">
      <c r="A50" s="46">
        <v>49</v>
      </c>
      <c r="B50" s="46">
        <v>1</v>
      </c>
      <c r="C50" s="47" t="e">
        <f>#REF!</f>
        <v>#REF!</v>
      </c>
      <c r="D50" s="46">
        <v>48</v>
      </c>
      <c r="E50" s="46">
        <f t="shared" si="144"/>
        <v>0</v>
      </c>
      <c r="F50" s="46">
        <f t="shared" si="148"/>
        <v>0</v>
      </c>
      <c r="G50" s="46">
        <f t="shared" si="153"/>
        <v>0</v>
      </c>
      <c r="H50" s="46">
        <f t="shared" si="161"/>
        <v>0</v>
      </c>
      <c r="I50" s="46">
        <f t="shared" si="168"/>
        <v>0</v>
      </c>
      <c r="J50" s="46">
        <f t="shared" si="175"/>
        <v>0</v>
      </c>
      <c r="K50" s="46">
        <f t="shared" si="182"/>
        <v>0</v>
      </c>
      <c r="L50" s="46">
        <f t="shared" si="189"/>
        <v>0</v>
      </c>
      <c r="M50" s="46">
        <f t="shared" si="196"/>
        <v>0</v>
      </c>
      <c r="N50" s="46">
        <f t="shared" si="203"/>
        <v>0</v>
      </c>
      <c r="O50" s="46">
        <f t="shared" si="210"/>
        <v>0</v>
      </c>
      <c r="P50" s="46">
        <f t="shared" si="217"/>
        <v>0</v>
      </c>
      <c r="Q50" s="46">
        <f t="shared" si="224"/>
        <v>0</v>
      </c>
      <c r="R50" s="46">
        <f t="shared" si="229"/>
        <v>0</v>
      </c>
      <c r="S50" s="46">
        <f aca="true" t="shared" si="236" ref="S50:S81">IF($FH$2&gt;16,D35,0)</f>
        <v>0</v>
      </c>
      <c r="T50" s="46">
        <f t="shared" si="74"/>
        <v>0</v>
      </c>
      <c r="U50" s="46">
        <f t="shared" si="78"/>
        <v>0</v>
      </c>
      <c r="V50" s="46">
        <f t="shared" si="82"/>
        <v>0</v>
      </c>
      <c r="W50" s="46">
        <f t="shared" si="86"/>
        <v>0</v>
      </c>
      <c r="X50" s="46">
        <f t="shared" si="90"/>
        <v>0</v>
      </c>
      <c r="Y50" s="46">
        <f t="shared" si="94"/>
        <v>0</v>
      </c>
      <c r="Z50" s="46">
        <f t="shared" si="97"/>
        <v>0</v>
      </c>
      <c r="AA50" s="46">
        <f t="shared" si="101"/>
        <v>0</v>
      </c>
      <c r="AB50" s="46">
        <f t="shared" si="105"/>
        <v>0</v>
      </c>
      <c r="AC50" s="46">
        <f t="shared" si="109"/>
        <v>0</v>
      </c>
      <c r="AD50" s="46">
        <f t="shared" si="113"/>
        <v>0</v>
      </c>
      <c r="AE50" s="46">
        <f t="shared" si="117"/>
        <v>0</v>
      </c>
      <c r="AF50" s="46">
        <f t="shared" si="121"/>
        <v>0</v>
      </c>
      <c r="AG50" s="46">
        <f t="shared" si="125"/>
        <v>0</v>
      </c>
      <c r="AH50" s="46">
        <f t="shared" si="129"/>
        <v>0</v>
      </c>
      <c r="AI50" s="46">
        <f t="shared" si="133"/>
        <v>0</v>
      </c>
      <c r="AJ50" s="46">
        <f t="shared" si="138"/>
        <v>0</v>
      </c>
      <c r="AK50" s="46">
        <f t="shared" si="145"/>
        <v>0</v>
      </c>
      <c r="AL50" s="46">
        <f t="shared" si="149"/>
        <v>0</v>
      </c>
      <c r="AM50" s="46">
        <f t="shared" si="154"/>
        <v>0</v>
      </c>
      <c r="AN50" s="46">
        <f t="shared" si="162"/>
        <v>0</v>
      </c>
      <c r="AO50" s="46">
        <f t="shared" si="169"/>
        <v>0</v>
      </c>
      <c r="AP50" s="46">
        <f t="shared" si="176"/>
        <v>0</v>
      </c>
      <c r="AQ50" s="46">
        <f t="shared" si="183"/>
        <v>0</v>
      </c>
      <c r="AR50" s="46">
        <f t="shared" si="190"/>
        <v>0</v>
      </c>
      <c r="AS50" s="46">
        <f t="shared" si="197"/>
        <v>0</v>
      </c>
      <c r="AT50" s="46">
        <f t="shared" si="204"/>
        <v>0</v>
      </c>
      <c r="AU50" s="46">
        <f t="shared" si="211"/>
        <v>0</v>
      </c>
      <c r="AV50" s="46">
        <f t="shared" si="218"/>
        <v>0</v>
      </c>
      <c r="AW50" s="46">
        <f t="shared" si="225"/>
        <v>0</v>
      </c>
      <c r="AX50" s="46">
        <f t="shared" si="230"/>
        <v>0</v>
      </c>
      <c r="AY50" s="46">
        <f aca="true" t="shared" si="237" ref="AY50:AY81">IF($FH$2&gt;48,D3,0)</f>
        <v>0</v>
      </c>
      <c r="BC50" s="46">
        <f t="shared" si="6"/>
        <v>48</v>
      </c>
      <c r="BD50" s="6" t="e">
        <f>#REF!*BC50</f>
        <v>#REF!</v>
      </c>
      <c r="BE50" s="46">
        <f t="shared" si="18"/>
        <v>1128</v>
      </c>
      <c r="BF50" s="46">
        <f t="shared" si="155"/>
        <v>0</v>
      </c>
      <c r="BG50" s="46">
        <f t="shared" si="156"/>
        <v>0</v>
      </c>
      <c r="BH50" s="46">
        <f t="shared" si="163"/>
        <v>0</v>
      </c>
      <c r="BI50" s="46">
        <f t="shared" si="170"/>
        <v>0</v>
      </c>
      <c r="BJ50" s="46">
        <f t="shared" si="177"/>
        <v>0</v>
      </c>
      <c r="BK50" s="46">
        <f t="shared" si="184"/>
        <v>0</v>
      </c>
      <c r="BL50" s="46">
        <f t="shared" si="191"/>
        <v>0</v>
      </c>
      <c r="BM50" s="46">
        <f t="shared" si="198"/>
        <v>0</v>
      </c>
      <c r="BN50" s="46">
        <f t="shared" si="205"/>
        <v>0</v>
      </c>
      <c r="BO50" s="46">
        <f t="shared" si="212"/>
        <v>0</v>
      </c>
      <c r="BP50" s="46">
        <f t="shared" si="219"/>
        <v>0</v>
      </c>
      <c r="BQ50" s="46">
        <f t="shared" si="226"/>
        <v>0</v>
      </c>
      <c r="BR50" s="46">
        <f t="shared" si="231"/>
        <v>0</v>
      </c>
      <c r="BS50" s="46">
        <f aca="true" t="shared" si="238" ref="BS50:BS81">IF($FH$2&gt;15,BE36,0)</f>
        <v>0</v>
      </c>
      <c r="BT50" s="46">
        <f t="shared" si="75"/>
        <v>0</v>
      </c>
      <c r="BU50" s="46">
        <f t="shared" si="79"/>
        <v>0</v>
      </c>
      <c r="BV50" s="46">
        <f t="shared" si="83"/>
        <v>0</v>
      </c>
      <c r="BW50" s="46">
        <f t="shared" si="87"/>
        <v>0</v>
      </c>
      <c r="BX50" s="46">
        <f t="shared" si="91"/>
        <v>0</v>
      </c>
      <c r="BY50" s="46">
        <f t="shared" si="95"/>
        <v>0</v>
      </c>
      <c r="BZ50" s="46">
        <f t="shared" si="98"/>
        <v>0</v>
      </c>
      <c r="CA50" s="46">
        <f t="shared" si="102"/>
        <v>0</v>
      </c>
      <c r="CB50" s="46">
        <f t="shared" si="106"/>
        <v>0</v>
      </c>
      <c r="CC50" s="46">
        <f t="shared" si="110"/>
        <v>0</v>
      </c>
      <c r="CD50" s="46">
        <f t="shared" si="114"/>
        <v>0</v>
      </c>
      <c r="CE50" s="46">
        <f t="shared" si="118"/>
        <v>0</v>
      </c>
      <c r="CF50" s="46">
        <f t="shared" si="122"/>
        <v>0</v>
      </c>
      <c r="CG50" s="46">
        <f t="shared" si="126"/>
        <v>0</v>
      </c>
      <c r="CH50" s="46">
        <f t="shared" si="130"/>
        <v>0</v>
      </c>
      <c r="CI50" s="46">
        <f t="shared" si="134"/>
        <v>0</v>
      </c>
      <c r="CJ50" s="46">
        <f t="shared" si="139"/>
        <v>0</v>
      </c>
      <c r="CK50" s="46">
        <f t="shared" si="146"/>
        <v>0</v>
      </c>
      <c r="CL50" s="46">
        <f t="shared" si="150"/>
        <v>0</v>
      </c>
      <c r="CM50" s="46">
        <f t="shared" si="157"/>
        <v>0</v>
      </c>
      <c r="CN50" s="46">
        <f t="shared" si="164"/>
        <v>0</v>
      </c>
      <c r="CO50" s="46">
        <f t="shared" si="171"/>
        <v>0</v>
      </c>
      <c r="CP50" s="46">
        <f t="shared" si="178"/>
        <v>0</v>
      </c>
      <c r="CQ50" s="46">
        <f t="shared" si="185"/>
        <v>0</v>
      </c>
      <c r="CR50" s="46">
        <f t="shared" si="192"/>
        <v>0</v>
      </c>
      <c r="CS50" s="46">
        <f t="shared" si="199"/>
        <v>0</v>
      </c>
      <c r="CT50" s="46">
        <f t="shared" si="206"/>
        <v>0</v>
      </c>
      <c r="CU50" s="46">
        <f t="shared" si="213"/>
        <v>0</v>
      </c>
      <c r="CV50" s="46">
        <f t="shared" si="220"/>
        <v>0</v>
      </c>
      <c r="CW50" s="46">
        <f t="shared" si="227"/>
        <v>0</v>
      </c>
      <c r="CX50" s="46">
        <f t="shared" si="232"/>
        <v>0</v>
      </c>
      <c r="CY50" s="46">
        <f aca="true" t="shared" si="239" ref="CY50:CY81">IF($FH$2&gt;47,CO40,0)</f>
        <v>0</v>
      </c>
      <c r="DD50" s="46">
        <f t="shared" si="7"/>
        <v>1128</v>
      </c>
      <c r="DE50" s="47" t="e">
        <f>#REF!*DD50</f>
        <v>#REF!</v>
      </c>
      <c r="DF50" s="46">
        <f t="shared" si="45"/>
        <v>17296</v>
      </c>
      <c r="DG50" s="46">
        <f t="shared" si="158"/>
        <v>0</v>
      </c>
      <c r="DH50" s="46">
        <f t="shared" si="165"/>
        <v>0</v>
      </c>
      <c r="DI50" s="46">
        <f t="shared" si="172"/>
        <v>0</v>
      </c>
      <c r="DJ50" s="46">
        <f t="shared" si="179"/>
        <v>0</v>
      </c>
      <c r="DK50" s="46">
        <f t="shared" si="186"/>
        <v>0</v>
      </c>
      <c r="DL50" s="46">
        <f t="shared" si="193"/>
        <v>0</v>
      </c>
      <c r="DM50" s="46">
        <f t="shared" si="200"/>
        <v>0</v>
      </c>
      <c r="DN50" s="46">
        <f t="shared" si="207"/>
        <v>0</v>
      </c>
      <c r="DO50" s="46">
        <f t="shared" si="214"/>
        <v>0</v>
      </c>
      <c r="DP50" s="46">
        <f t="shared" si="221"/>
        <v>0</v>
      </c>
      <c r="DQ50" s="46">
        <f t="shared" si="233"/>
        <v>0</v>
      </c>
      <c r="DR50" s="46">
        <f aca="true" t="shared" si="240" ref="DR50:DR73">IF($FH$2&gt;13,DF38,0)</f>
        <v>0</v>
      </c>
      <c r="DS50" s="46">
        <f t="shared" si="76"/>
        <v>0</v>
      </c>
      <c r="DT50" s="46">
        <f t="shared" si="80"/>
        <v>0</v>
      </c>
      <c r="DU50" s="46">
        <f t="shared" si="84"/>
        <v>0</v>
      </c>
      <c r="DV50" s="46">
        <f t="shared" si="88"/>
        <v>0</v>
      </c>
      <c r="DW50" s="46">
        <f t="shared" si="92"/>
        <v>0</v>
      </c>
      <c r="DX50" s="46">
        <f t="shared" si="96"/>
        <v>0</v>
      </c>
      <c r="DY50" s="46">
        <f t="shared" si="99"/>
        <v>0</v>
      </c>
      <c r="DZ50" s="46">
        <f t="shared" si="103"/>
        <v>0</v>
      </c>
      <c r="EA50" s="46">
        <f t="shared" si="107"/>
        <v>0</v>
      </c>
      <c r="EB50" s="46">
        <f t="shared" si="111"/>
        <v>0</v>
      </c>
      <c r="EC50" s="46">
        <f t="shared" si="115"/>
        <v>0</v>
      </c>
      <c r="ED50" s="46">
        <f t="shared" si="119"/>
        <v>0</v>
      </c>
      <c r="EE50" s="46">
        <f t="shared" si="123"/>
        <v>0</v>
      </c>
      <c r="EF50" s="46">
        <f t="shared" si="127"/>
        <v>0</v>
      </c>
      <c r="EG50" s="46">
        <f t="shared" si="131"/>
        <v>0</v>
      </c>
      <c r="EH50" s="46">
        <f t="shared" si="135"/>
        <v>0</v>
      </c>
      <c r="EI50" s="46">
        <f t="shared" si="140"/>
        <v>0</v>
      </c>
      <c r="EJ50" s="46">
        <f t="shared" si="147"/>
        <v>0</v>
      </c>
      <c r="EK50" s="46">
        <f t="shared" si="151"/>
        <v>0</v>
      </c>
      <c r="EL50" s="46">
        <f t="shared" si="159"/>
        <v>0</v>
      </c>
      <c r="EM50" s="46">
        <f t="shared" si="166"/>
        <v>0</v>
      </c>
      <c r="EN50" s="46">
        <f t="shared" si="173"/>
        <v>0</v>
      </c>
      <c r="EO50" s="46">
        <f t="shared" si="180"/>
        <v>0</v>
      </c>
      <c r="EP50" s="46">
        <f t="shared" si="187"/>
        <v>0</v>
      </c>
      <c r="EQ50" s="46">
        <f t="shared" si="194"/>
        <v>0</v>
      </c>
      <c r="ER50" s="46">
        <f t="shared" si="201"/>
        <v>0</v>
      </c>
      <c r="ES50" s="46">
        <f t="shared" si="208"/>
        <v>0</v>
      </c>
      <c r="ET50" s="46">
        <f t="shared" si="215"/>
        <v>0</v>
      </c>
      <c r="EU50" s="46">
        <f t="shared" si="222"/>
        <v>0</v>
      </c>
      <c r="EV50" s="46">
        <f t="shared" si="228"/>
        <v>0</v>
      </c>
      <c r="EW50" s="46">
        <f t="shared" si="234"/>
        <v>0</v>
      </c>
      <c r="EX50" s="46">
        <f aca="true" t="shared" si="241" ref="EX50:EX73">IF($FH$2&gt;45,EN40,0)</f>
        <v>0</v>
      </c>
      <c r="EY50" s="46">
        <f>IF($FH$2&gt;3,$DF$4,0)</f>
        <v>0</v>
      </c>
      <c r="FE50" s="46">
        <f t="shared" si="8"/>
        <v>17296</v>
      </c>
      <c r="FF50" s="47" t="e">
        <f>#REF!*FE50</f>
        <v>#REF!</v>
      </c>
      <c r="FH50" s="8"/>
      <c r="FI50" s="8"/>
      <c r="FJ50" s="8"/>
      <c r="FK50" s="8"/>
      <c r="FL50" s="8"/>
      <c r="FM50" s="17"/>
      <c r="FN50" s="15">
        <v>49</v>
      </c>
      <c r="FO50" s="23">
        <f t="shared" si="141"/>
        <v>48</v>
      </c>
      <c r="FP50" s="25">
        <f t="shared" si="136"/>
        <v>96</v>
      </c>
      <c r="FQ50" s="14">
        <f t="shared" si="13"/>
        <v>960</v>
      </c>
      <c r="FR50" s="35">
        <f t="shared" si="142"/>
        <v>1128</v>
      </c>
      <c r="FS50" s="26">
        <f t="shared" si="19"/>
        <v>2256</v>
      </c>
      <c r="FT50" s="14">
        <f t="shared" si="14"/>
        <v>22560</v>
      </c>
      <c r="FU50" s="44">
        <f t="shared" si="15"/>
        <v>23520</v>
      </c>
      <c r="FV50" s="78">
        <f>IF($GK$8="client",((FP50+FS50)*$GK$7),((FO50+FR50)*$GK$7))</f>
        <v>4116</v>
      </c>
      <c r="FW50" s="8">
        <f t="shared" si="223"/>
        <v>20597.5</v>
      </c>
      <c r="FX50" s="8">
        <f t="shared" si="216"/>
        <v>24220</v>
      </c>
      <c r="FY50" s="8">
        <f t="shared" si="209"/>
        <v>27685</v>
      </c>
      <c r="FZ50" s="8">
        <f t="shared" si="202"/>
        <v>30996</v>
      </c>
      <c r="GA50" s="8">
        <f t="shared" si="195"/>
        <v>34156.5</v>
      </c>
      <c r="GB50" s="8">
        <f t="shared" si="188"/>
        <v>37170</v>
      </c>
      <c r="GC50" s="8">
        <f t="shared" si="181"/>
        <v>40040</v>
      </c>
      <c r="GD50" s="10">
        <f t="shared" si="174"/>
        <v>42770</v>
      </c>
      <c r="GE50" s="8">
        <f>FR53*$GK$7</f>
        <v>4462.5</v>
      </c>
      <c r="GF50" s="8">
        <f aca="true" t="shared" si="242" ref="GF50:GF58">GF49+(FR53*$GK$7)</f>
        <v>8750</v>
      </c>
      <c r="GG50" s="8">
        <f t="shared" si="235"/>
        <v>12866</v>
      </c>
      <c r="GH50" s="9" t="e">
        <f>((FO53+FR53+1)*#REF!)/1000</f>
        <v>#REF!</v>
      </c>
    </row>
    <row r="51" spans="1:190" ht="87.75">
      <c r="A51" s="46">
        <v>50</v>
      </c>
      <c r="B51" s="46">
        <v>1</v>
      </c>
      <c r="C51" s="47" t="e">
        <f>#REF!</f>
        <v>#REF!</v>
      </c>
      <c r="D51" s="46">
        <v>49</v>
      </c>
      <c r="E51" s="46">
        <f t="shared" si="144"/>
        <v>0</v>
      </c>
      <c r="F51" s="46">
        <f t="shared" si="148"/>
        <v>0</v>
      </c>
      <c r="G51" s="46">
        <f t="shared" si="153"/>
        <v>0</v>
      </c>
      <c r="H51" s="46">
        <f t="shared" si="161"/>
        <v>0</v>
      </c>
      <c r="I51" s="46">
        <f t="shared" si="168"/>
        <v>0</v>
      </c>
      <c r="J51" s="46">
        <f t="shared" si="175"/>
        <v>0</v>
      </c>
      <c r="K51" s="46">
        <f t="shared" si="182"/>
        <v>0</v>
      </c>
      <c r="L51" s="46">
        <f t="shared" si="189"/>
        <v>0</v>
      </c>
      <c r="M51" s="46">
        <f t="shared" si="196"/>
        <v>0</v>
      </c>
      <c r="N51" s="46">
        <f t="shared" si="203"/>
        <v>0</v>
      </c>
      <c r="O51" s="46">
        <f t="shared" si="210"/>
        <v>0</v>
      </c>
      <c r="P51" s="46">
        <f t="shared" si="217"/>
        <v>0</v>
      </c>
      <c r="Q51" s="46">
        <f t="shared" si="224"/>
        <v>0</v>
      </c>
      <c r="R51" s="46">
        <f t="shared" si="229"/>
        <v>0</v>
      </c>
      <c r="S51" s="46">
        <f t="shared" si="236"/>
        <v>0</v>
      </c>
      <c r="T51" s="46">
        <f aca="true" t="shared" si="243" ref="T51:T82">IF($FH$2&gt;17,D35,0)</f>
        <v>0</v>
      </c>
      <c r="U51" s="46">
        <f t="shared" si="78"/>
        <v>0</v>
      </c>
      <c r="V51" s="46">
        <f t="shared" si="82"/>
        <v>0</v>
      </c>
      <c r="W51" s="46">
        <f t="shared" si="86"/>
        <v>0</v>
      </c>
      <c r="X51" s="46">
        <f t="shared" si="90"/>
        <v>0</v>
      </c>
      <c r="Y51" s="46">
        <f t="shared" si="94"/>
        <v>0</v>
      </c>
      <c r="Z51" s="46">
        <f t="shared" si="97"/>
        <v>0</v>
      </c>
      <c r="AA51" s="46">
        <f t="shared" si="101"/>
        <v>0</v>
      </c>
      <c r="AB51" s="46">
        <f t="shared" si="105"/>
        <v>0</v>
      </c>
      <c r="AC51" s="46">
        <f t="shared" si="109"/>
        <v>0</v>
      </c>
      <c r="AD51" s="46">
        <f t="shared" si="113"/>
        <v>0</v>
      </c>
      <c r="AE51" s="46">
        <f t="shared" si="117"/>
        <v>0</v>
      </c>
      <c r="AF51" s="46">
        <f t="shared" si="121"/>
        <v>0</v>
      </c>
      <c r="AG51" s="46">
        <f t="shared" si="125"/>
        <v>0</v>
      </c>
      <c r="AH51" s="46">
        <f t="shared" si="129"/>
        <v>0</v>
      </c>
      <c r="AI51" s="46">
        <f t="shared" si="133"/>
        <v>0</v>
      </c>
      <c r="AJ51" s="46">
        <f t="shared" si="138"/>
        <v>0</v>
      </c>
      <c r="AK51" s="46">
        <f t="shared" si="145"/>
        <v>0</v>
      </c>
      <c r="AL51" s="46">
        <f t="shared" si="149"/>
        <v>0</v>
      </c>
      <c r="AM51" s="46">
        <f t="shared" si="154"/>
        <v>0</v>
      </c>
      <c r="AN51" s="46">
        <f t="shared" si="162"/>
        <v>0</v>
      </c>
      <c r="AO51" s="46">
        <f t="shared" si="169"/>
        <v>0</v>
      </c>
      <c r="AP51" s="46">
        <f t="shared" si="176"/>
        <v>0</v>
      </c>
      <c r="AQ51" s="46">
        <f t="shared" si="183"/>
        <v>0</v>
      </c>
      <c r="AR51" s="46">
        <f t="shared" si="190"/>
        <v>0</v>
      </c>
      <c r="AS51" s="46">
        <f t="shared" si="197"/>
        <v>0</v>
      </c>
      <c r="AT51" s="46">
        <f t="shared" si="204"/>
        <v>0</v>
      </c>
      <c r="AU51" s="46">
        <f t="shared" si="211"/>
        <v>0</v>
      </c>
      <c r="AV51" s="46">
        <f t="shared" si="218"/>
        <v>0</v>
      </c>
      <c r="AW51" s="46">
        <f t="shared" si="225"/>
        <v>0</v>
      </c>
      <c r="AX51" s="46">
        <f t="shared" si="230"/>
        <v>0</v>
      </c>
      <c r="AY51" s="46">
        <f t="shared" si="237"/>
        <v>0</v>
      </c>
      <c r="AZ51" s="46">
        <f aca="true" t="shared" si="244" ref="AZ51:AZ82">IF($FH$2&gt;49,D3,0)</f>
        <v>0</v>
      </c>
      <c r="BC51" s="46">
        <f t="shared" si="6"/>
        <v>49</v>
      </c>
      <c r="BD51" s="6" t="e">
        <f>#REF!*BC51</f>
        <v>#REF!</v>
      </c>
      <c r="BE51" s="46">
        <f aca="true" t="shared" si="245" ref="BE51:BE114">BE50+(BE50-BE49+1)</f>
        <v>1176</v>
      </c>
      <c r="BF51" s="46">
        <f t="shared" si="155"/>
        <v>0</v>
      </c>
      <c r="BG51" s="46">
        <f t="shared" si="156"/>
        <v>0</v>
      </c>
      <c r="BH51" s="46">
        <f t="shared" si="163"/>
        <v>0</v>
      </c>
      <c r="BI51" s="46">
        <f t="shared" si="170"/>
        <v>0</v>
      </c>
      <c r="BJ51" s="46">
        <f t="shared" si="177"/>
        <v>0</v>
      </c>
      <c r="BK51" s="46">
        <f t="shared" si="184"/>
        <v>0</v>
      </c>
      <c r="BL51" s="46">
        <f t="shared" si="191"/>
        <v>0</v>
      </c>
      <c r="BM51" s="46">
        <f t="shared" si="198"/>
        <v>0</v>
      </c>
      <c r="BN51" s="46">
        <f t="shared" si="205"/>
        <v>0</v>
      </c>
      <c r="BO51" s="46">
        <f t="shared" si="212"/>
        <v>0</v>
      </c>
      <c r="BP51" s="46">
        <f t="shared" si="219"/>
        <v>0</v>
      </c>
      <c r="BQ51" s="46">
        <f t="shared" si="226"/>
        <v>0</v>
      </c>
      <c r="BR51" s="46">
        <f t="shared" si="231"/>
        <v>0</v>
      </c>
      <c r="BS51" s="46">
        <f t="shared" si="238"/>
        <v>0</v>
      </c>
      <c r="BT51" s="46">
        <f aca="true" t="shared" si="246" ref="BT51:BT82">IF($FH$2&gt;16,BE36,0)</f>
        <v>0</v>
      </c>
      <c r="BU51" s="46">
        <f t="shared" si="79"/>
        <v>0</v>
      </c>
      <c r="BV51" s="46">
        <f t="shared" si="83"/>
        <v>0</v>
      </c>
      <c r="BW51" s="46">
        <f t="shared" si="87"/>
        <v>0</v>
      </c>
      <c r="BX51" s="46">
        <f t="shared" si="91"/>
        <v>0</v>
      </c>
      <c r="BY51" s="46">
        <f t="shared" si="95"/>
        <v>0</v>
      </c>
      <c r="BZ51" s="46">
        <f t="shared" si="98"/>
        <v>0</v>
      </c>
      <c r="CA51" s="46">
        <f t="shared" si="102"/>
        <v>0</v>
      </c>
      <c r="CB51" s="46">
        <f t="shared" si="106"/>
        <v>0</v>
      </c>
      <c r="CC51" s="46">
        <f t="shared" si="110"/>
        <v>0</v>
      </c>
      <c r="CD51" s="46">
        <f t="shared" si="114"/>
        <v>0</v>
      </c>
      <c r="CE51" s="46">
        <f t="shared" si="118"/>
        <v>0</v>
      </c>
      <c r="CF51" s="46">
        <f t="shared" si="122"/>
        <v>0</v>
      </c>
      <c r="CG51" s="46">
        <f t="shared" si="126"/>
        <v>0</v>
      </c>
      <c r="CH51" s="46">
        <f t="shared" si="130"/>
        <v>0</v>
      </c>
      <c r="CI51" s="46">
        <f t="shared" si="134"/>
        <v>0</v>
      </c>
      <c r="CJ51" s="46">
        <f t="shared" si="139"/>
        <v>0</v>
      </c>
      <c r="CK51" s="46">
        <f t="shared" si="146"/>
        <v>0</v>
      </c>
      <c r="CL51" s="46">
        <f t="shared" si="150"/>
        <v>0</v>
      </c>
      <c r="CM51" s="46">
        <f t="shared" si="157"/>
        <v>0</v>
      </c>
      <c r="CN51" s="46">
        <f t="shared" si="164"/>
        <v>0</v>
      </c>
      <c r="CO51" s="46">
        <f t="shared" si="171"/>
        <v>0</v>
      </c>
      <c r="CP51" s="46">
        <f t="shared" si="178"/>
        <v>0</v>
      </c>
      <c r="CQ51" s="46">
        <f t="shared" si="185"/>
        <v>0</v>
      </c>
      <c r="CR51" s="46">
        <f t="shared" si="192"/>
        <v>0</v>
      </c>
      <c r="CS51" s="46">
        <f t="shared" si="199"/>
        <v>0</v>
      </c>
      <c r="CT51" s="46">
        <f t="shared" si="206"/>
        <v>0</v>
      </c>
      <c r="CU51" s="46">
        <f t="shared" si="213"/>
        <v>0</v>
      </c>
      <c r="CV51" s="46">
        <f t="shared" si="220"/>
        <v>0</v>
      </c>
      <c r="CW51" s="46">
        <f t="shared" si="227"/>
        <v>0</v>
      </c>
      <c r="CX51" s="46">
        <f t="shared" si="232"/>
        <v>0</v>
      </c>
      <c r="CY51" s="46">
        <f t="shared" si="239"/>
        <v>0</v>
      </c>
      <c r="CZ51" s="46">
        <f aca="true" t="shared" si="247" ref="CZ51:CZ82">IF($FH$2&gt;48,CP41,0)</f>
        <v>0</v>
      </c>
      <c r="DD51" s="46">
        <f t="shared" si="7"/>
        <v>1176</v>
      </c>
      <c r="DE51" s="47" t="e">
        <f>#REF!*DD51</f>
        <v>#REF!</v>
      </c>
      <c r="DF51" s="46">
        <f t="shared" si="45"/>
        <v>18424</v>
      </c>
      <c r="DG51" s="46">
        <f t="shared" si="158"/>
        <v>0</v>
      </c>
      <c r="DH51" s="46">
        <f t="shared" si="165"/>
        <v>0</v>
      </c>
      <c r="DI51" s="46">
        <f t="shared" si="172"/>
        <v>0</v>
      </c>
      <c r="DJ51" s="46">
        <f t="shared" si="179"/>
        <v>0</v>
      </c>
      <c r="DK51" s="46">
        <f t="shared" si="186"/>
        <v>0</v>
      </c>
      <c r="DL51" s="46">
        <f t="shared" si="193"/>
        <v>0</v>
      </c>
      <c r="DM51" s="46">
        <f t="shared" si="200"/>
        <v>0</v>
      </c>
      <c r="DN51" s="46">
        <f t="shared" si="207"/>
        <v>0</v>
      </c>
      <c r="DO51" s="46">
        <f t="shared" si="214"/>
        <v>0</v>
      </c>
      <c r="DP51" s="46">
        <f t="shared" si="221"/>
        <v>0</v>
      </c>
      <c r="DQ51" s="46">
        <f t="shared" si="233"/>
        <v>0</v>
      </c>
      <c r="DR51" s="46">
        <f t="shared" si="240"/>
        <v>0</v>
      </c>
      <c r="DS51" s="46">
        <f aca="true" t="shared" si="248" ref="DS51:DS73">IF($FH$2&gt;14,DF38,0)</f>
        <v>0</v>
      </c>
      <c r="DT51" s="46">
        <f t="shared" si="80"/>
        <v>0</v>
      </c>
      <c r="DU51" s="46">
        <f t="shared" si="84"/>
        <v>0</v>
      </c>
      <c r="DV51" s="46">
        <f t="shared" si="88"/>
        <v>0</v>
      </c>
      <c r="DW51" s="46">
        <f t="shared" si="92"/>
        <v>0</v>
      </c>
      <c r="DX51" s="46">
        <f t="shared" si="96"/>
        <v>0</v>
      </c>
      <c r="DY51" s="46">
        <f t="shared" si="99"/>
        <v>0</v>
      </c>
      <c r="DZ51" s="46">
        <f t="shared" si="103"/>
        <v>0</v>
      </c>
      <c r="EA51" s="46">
        <f t="shared" si="107"/>
        <v>0</v>
      </c>
      <c r="EB51" s="46">
        <f t="shared" si="111"/>
        <v>0</v>
      </c>
      <c r="EC51" s="46">
        <f t="shared" si="115"/>
        <v>0</v>
      </c>
      <c r="ED51" s="46">
        <f t="shared" si="119"/>
        <v>0</v>
      </c>
      <c r="EE51" s="46">
        <f t="shared" si="123"/>
        <v>0</v>
      </c>
      <c r="EF51" s="46">
        <f t="shared" si="127"/>
        <v>0</v>
      </c>
      <c r="EG51" s="46">
        <f t="shared" si="131"/>
        <v>0</v>
      </c>
      <c r="EH51" s="46">
        <f t="shared" si="135"/>
        <v>0</v>
      </c>
      <c r="EI51" s="46">
        <f t="shared" si="140"/>
        <v>0</v>
      </c>
      <c r="EJ51" s="46">
        <f t="shared" si="147"/>
        <v>0</v>
      </c>
      <c r="EK51" s="46">
        <f t="shared" si="151"/>
        <v>0</v>
      </c>
      <c r="EL51" s="46">
        <f t="shared" si="159"/>
        <v>0</v>
      </c>
      <c r="EM51" s="46">
        <f t="shared" si="166"/>
        <v>0</v>
      </c>
      <c r="EN51" s="46">
        <f t="shared" si="173"/>
        <v>0</v>
      </c>
      <c r="EO51" s="46">
        <f t="shared" si="180"/>
        <v>0</v>
      </c>
      <c r="EP51" s="46">
        <f t="shared" si="187"/>
        <v>0</v>
      </c>
      <c r="EQ51" s="46">
        <f t="shared" si="194"/>
        <v>0</v>
      </c>
      <c r="ER51" s="46">
        <f t="shared" si="201"/>
        <v>0</v>
      </c>
      <c r="ES51" s="46">
        <f t="shared" si="208"/>
        <v>0</v>
      </c>
      <c r="ET51" s="46">
        <f t="shared" si="215"/>
        <v>0</v>
      </c>
      <c r="EU51" s="46">
        <f t="shared" si="222"/>
        <v>0</v>
      </c>
      <c r="EV51" s="46">
        <f t="shared" si="228"/>
        <v>0</v>
      </c>
      <c r="EW51" s="46">
        <f t="shared" si="234"/>
        <v>0</v>
      </c>
      <c r="EX51" s="46">
        <f t="shared" si="241"/>
        <v>0</v>
      </c>
      <c r="EY51" s="46">
        <f aca="true" t="shared" si="249" ref="EY51:EY73">IF($FH$2&gt;46,EO41,0)</f>
        <v>0</v>
      </c>
      <c r="EZ51" s="46">
        <f>IF($FH$2&gt;3,$DF$4,0)</f>
        <v>0</v>
      </c>
      <c r="FE51" s="46">
        <f t="shared" si="8"/>
        <v>18424</v>
      </c>
      <c r="FF51" s="47" t="e">
        <f>#REF!*FE51</f>
        <v>#REF!</v>
      </c>
      <c r="FH51" s="8"/>
      <c r="FI51" s="8"/>
      <c r="FJ51" s="8"/>
      <c r="FK51" s="8"/>
      <c r="FL51" s="8"/>
      <c r="FN51" s="15">
        <v>50</v>
      </c>
      <c r="FO51" s="23">
        <f t="shared" si="141"/>
        <v>49</v>
      </c>
      <c r="FP51" s="25">
        <f t="shared" si="136"/>
        <v>98</v>
      </c>
      <c r="FQ51" s="14">
        <f t="shared" si="13"/>
        <v>980</v>
      </c>
      <c r="FR51" s="35">
        <f t="shared" si="142"/>
        <v>1176</v>
      </c>
      <c r="FS51" s="26">
        <f t="shared" si="19"/>
        <v>2352</v>
      </c>
      <c r="FT51" s="14">
        <f t="shared" si="14"/>
        <v>23520</v>
      </c>
      <c r="FU51" s="44">
        <f t="shared" si="15"/>
        <v>24500</v>
      </c>
      <c r="FV51" s="78">
        <f t="shared" si="25"/>
        <v>8403.5</v>
      </c>
      <c r="FW51" s="8">
        <f t="shared" si="223"/>
        <v>25238.5</v>
      </c>
      <c r="FX51" s="8">
        <f t="shared" si="216"/>
        <v>28861</v>
      </c>
      <c r="FY51" s="8">
        <f t="shared" si="209"/>
        <v>32326</v>
      </c>
      <c r="FZ51" s="8">
        <f t="shared" si="202"/>
        <v>35637</v>
      </c>
      <c r="GA51" s="8">
        <f t="shared" si="195"/>
        <v>38797.5</v>
      </c>
      <c r="GB51" s="8">
        <f t="shared" si="188"/>
        <v>41811</v>
      </c>
      <c r="GC51" s="10">
        <f t="shared" si="181"/>
        <v>44681</v>
      </c>
      <c r="GD51" s="8">
        <f>FR54*$GK$7</f>
        <v>4641</v>
      </c>
      <c r="GE51" s="8">
        <f aca="true" t="shared" si="250" ref="GE51:GE58">GE50+(FR54*$GK$7)</f>
        <v>9103.5</v>
      </c>
      <c r="GF51" s="8">
        <f t="shared" si="242"/>
        <v>13391</v>
      </c>
      <c r="GG51" s="8">
        <f t="shared" si="235"/>
        <v>17507</v>
      </c>
      <c r="GH51" s="9" t="e">
        <f>((FO54+FR54+1)*#REF!)/1000</f>
        <v>#REF!</v>
      </c>
    </row>
    <row r="52" spans="1:190" ht="87.75">
      <c r="A52" s="46">
        <v>51</v>
      </c>
      <c r="B52" s="46">
        <v>1</v>
      </c>
      <c r="C52" s="47" t="e">
        <f>#REF!</f>
        <v>#REF!</v>
      </c>
      <c r="D52" s="46">
        <v>50</v>
      </c>
      <c r="E52" s="46">
        <f t="shared" si="144"/>
        <v>0</v>
      </c>
      <c r="F52" s="46">
        <f t="shared" si="148"/>
        <v>0</v>
      </c>
      <c r="G52" s="46">
        <f t="shared" si="153"/>
        <v>0</v>
      </c>
      <c r="H52" s="46">
        <f t="shared" si="161"/>
        <v>0</v>
      </c>
      <c r="I52" s="46">
        <f t="shared" si="168"/>
        <v>0</v>
      </c>
      <c r="J52" s="46">
        <f t="shared" si="175"/>
        <v>0</v>
      </c>
      <c r="K52" s="46">
        <f t="shared" si="182"/>
        <v>0</v>
      </c>
      <c r="L52" s="46">
        <f t="shared" si="189"/>
        <v>0</v>
      </c>
      <c r="M52" s="46">
        <f t="shared" si="196"/>
        <v>0</v>
      </c>
      <c r="N52" s="46">
        <f t="shared" si="203"/>
        <v>0</v>
      </c>
      <c r="O52" s="46">
        <f t="shared" si="210"/>
        <v>0</v>
      </c>
      <c r="P52" s="46">
        <f t="shared" si="217"/>
        <v>0</v>
      </c>
      <c r="Q52" s="46">
        <f t="shared" si="224"/>
        <v>0</v>
      </c>
      <c r="R52" s="46">
        <f t="shared" si="229"/>
        <v>0</v>
      </c>
      <c r="S52" s="46">
        <f t="shared" si="236"/>
        <v>0</v>
      </c>
      <c r="T52" s="46">
        <f t="shared" si="243"/>
        <v>0</v>
      </c>
      <c r="U52" s="46">
        <f aca="true" t="shared" si="251" ref="U52:U83">IF($FH$2&gt;18,D35,0)</f>
        <v>0</v>
      </c>
      <c r="V52" s="46">
        <f t="shared" si="82"/>
        <v>0</v>
      </c>
      <c r="W52" s="46">
        <f t="shared" si="86"/>
        <v>0</v>
      </c>
      <c r="X52" s="46">
        <f t="shared" si="90"/>
        <v>0</v>
      </c>
      <c r="Y52" s="46">
        <f t="shared" si="94"/>
        <v>0</v>
      </c>
      <c r="Z52" s="46">
        <f t="shared" si="97"/>
        <v>0</v>
      </c>
      <c r="AA52" s="46">
        <f t="shared" si="101"/>
        <v>0</v>
      </c>
      <c r="AB52" s="46">
        <f t="shared" si="105"/>
        <v>0</v>
      </c>
      <c r="AC52" s="46">
        <f t="shared" si="109"/>
        <v>0</v>
      </c>
      <c r="AD52" s="46">
        <f t="shared" si="113"/>
        <v>0</v>
      </c>
      <c r="AE52" s="46">
        <f t="shared" si="117"/>
        <v>0</v>
      </c>
      <c r="AF52" s="46">
        <f t="shared" si="121"/>
        <v>0</v>
      </c>
      <c r="AG52" s="46">
        <f t="shared" si="125"/>
        <v>0</v>
      </c>
      <c r="AH52" s="46">
        <f t="shared" si="129"/>
        <v>0</v>
      </c>
      <c r="AI52" s="46">
        <f t="shared" si="133"/>
        <v>0</v>
      </c>
      <c r="AJ52" s="46">
        <f t="shared" si="138"/>
        <v>0</v>
      </c>
      <c r="AK52" s="46">
        <f t="shared" si="145"/>
        <v>0</v>
      </c>
      <c r="AL52" s="46">
        <f t="shared" si="149"/>
        <v>0</v>
      </c>
      <c r="AM52" s="46">
        <f t="shared" si="154"/>
        <v>0</v>
      </c>
      <c r="AN52" s="46">
        <f t="shared" si="162"/>
        <v>0</v>
      </c>
      <c r="AO52" s="46">
        <f t="shared" si="169"/>
        <v>0</v>
      </c>
      <c r="AP52" s="46">
        <f t="shared" si="176"/>
        <v>0</v>
      </c>
      <c r="AQ52" s="46">
        <f t="shared" si="183"/>
        <v>0</v>
      </c>
      <c r="AR52" s="46">
        <f t="shared" si="190"/>
        <v>0</v>
      </c>
      <c r="AS52" s="46">
        <f t="shared" si="197"/>
        <v>0</v>
      </c>
      <c r="AT52" s="46">
        <f t="shared" si="204"/>
        <v>0</v>
      </c>
      <c r="AU52" s="46">
        <f t="shared" si="211"/>
        <v>0</v>
      </c>
      <c r="AV52" s="46">
        <f t="shared" si="218"/>
        <v>0</v>
      </c>
      <c r="AW52" s="46">
        <f t="shared" si="225"/>
        <v>0</v>
      </c>
      <c r="AX52" s="46">
        <f t="shared" si="230"/>
        <v>0</v>
      </c>
      <c r="AY52" s="46">
        <f t="shared" si="237"/>
        <v>0</v>
      </c>
      <c r="AZ52" s="46">
        <f t="shared" si="244"/>
        <v>0</v>
      </c>
      <c r="BA52" s="46">
        <f aca="true" t="shared" si="252" ref="BA52:BA83">IF($FH$2&gt;50,D3,0)</f>
        <v>0</v>
      </c>
      <c r="BC52" s="46">
        <f t="shared" si="6"/>
        <v>50</v>
      </c>
      <c r="BD52" s="6" t="e">
        <f>#REF!*BC52</f>
        <v>#REF!</v>
      </c>
      <c r="BE52" s="46">
        <f t="shared" si="245"/>
        <v>1225</v>
      </c>
      <c r="BF52" s="46">
        <f t="shared" si="155"/>
        <v>0</v>
      </c>
      <c r="BG52" s="46">
        <f t="shared" si="156"/>
        <v>0</v>
      </c>
      <c r="BH52" s="46">
        <f t="shared" si="163"/>
        <v>0</v>
      </c>
      <c r="BI52" s="46">
        <f t="shared" si="170"/>
        <v>0</v>
      </c>
      <c r="BJ52" s="46">
        <f t="shared" si="177"/>
        <v>0</v>
      </c>
      <c r="BK52" s="46">
        <f t="shared" si="184"/>
        <v>0</v>
      </c>
      <c r="BL52" s="46">
        <f t="shared" si="191"/>
        <v>0</v>
      </c>
      <c r="BM52" s="46">
        <f t="shared" si="198"/>
        <v>0</v>
      </c>
      <c r="BN52" s="46">
        <f t="shared" si="205"/>
        <v>0</v>
      </c>
      <c r="BO52" s="46">
        <f t="shared" si="212"/>
        <v>0</v>
      </c>
      <c r="BP52" s="46">
        <f t="shared" si="219"/>
        <v>0</v>
      </c>
      <c r="BQ52" s="46">
        <f t="shared" si="226"/>
        <v>0</v>
      </c>
      <c r="BR52" s="46">
        <f t="shared" si="231"/>
        <v>0</v>
      </c>
      <c r="BS52" s="46">
        <f t="shared" si="238"/>
        <v>0</v>
      </c>
      <c r="BT52" s="46">
        <f t="shared" si="246"/>
        <v>0</v>
      </c>
      <c r="BU52" s="46">
        <f aca="true" t="shared" si="253" ref="BU52:BU83">IF($FH$2&gt;17,BK42,0)</f>
        <v>0</v>
      </c>
      <c r="BV52" s="46">
        <f t="shared" si="83"/>
        <v>0</v>
      </c>
      <c r="BW52" s="46">
        <f t="shared" si="87"/>
        <v>0</v>
      </c>
      <c r="BX52" s="46">
        <f t="shared" si="91"/>
        <v>0</v>
      </c>
      <c r="BY52" s="46">
        <f t="shared" si="95"/>
        <v>0</v>
      </c>
      <c r="BZ52" s="46">
        <f t="shared" si="98"/>
        <v>0</v>
      </c>
      <c r="CA52" s="46">
        <f t="shared" si="102"/>
        <v>0</v>
      </c>
      <c r="CB52" s="46">
        <f t="shared" si="106"/>
        <v>0</v>
      </c>
      <c r="CC52" s="46">
        <f t="shared" si="110"/>
        <v>0</v>
      </c>
      <c r="CD52" s="46">
        <f t="shared" si="114"/>
        <v>0</v>
      </c>
      <c r="CE52" s="46">
        <f t="shared" si="118"/>
        <v>0</v>
      </c>
      <c r="CF52" s="46">
        <f t="shared" si="122"/>
        <v>0</v>
      </c>
      <c r="CG52" s="46">
        <f t="shared" si="126"/>
        <v>0</v>
      </c>
      <c r="CH52" s="46">
        <f t="shared" si="130"/>
        <v>0</v>
      </c>
      <c r="CI52" s="46">
        <f t="shared" si="134"/>
        <v>0</v>
      </c>
      <c r="CJ52" s="46">
        <f t="shared" si="139"/>
        <v>0</v>
      </c>
      <c r="CK52" s="46">
        <f t="shared" si="146"/>
        <v>0</v>
      </c>
      <c r="CL52" s="46">
        <f t="shared" si="150"/>
        <v>0</v>
      </c>
      <c r="CM52" s="46">
        <f t="shared" si="157"/>
        <v>0</v>
      </c>
      <c r="CN52" s="46">
        <f t="shared" si="164"/>
        <v>0</v>
      </c>
      <c r="CO52" s="46">
        <f t="shared" si="171"/>
        <v>0</v>
      </c>
      <c r="CP52" s="46">
        <f t="shared" si="178"/>
        <v>0</v>
      </c>
      <c r="CQ52" s="46">
        <f t="shared" si="185"/>
        <v>0</v>
      </c>
      <c r="CR52" s="46">
        <f t="shared" si="192"/>
        <v>0</v>
      </c>
      <c r="CS52" s="46">
        <f t="shared" si="199"/>
        <v>0</v>
      </c>
      <c r="CT52" s="46">
        <f t="shared" si="206"/>
        <v>0</v>
      </c>
      <c r="CU52" s="46">
        <f t="shared" si="213"/>
        <v>0</v>
      </c>
      <c r="CV52" s="46">
        <f t="shared" si="220"/>
        <v>0</v>
      </c>
      <c r="CW52" s="46">
        <f t="shared" si="227"/>
        <v>0</v>
      </c>
      <c r="CX52" s="46">
        <f t="shared" si="232"/>
        <v>0</v>
      </c>
      <c r="CY52" s="46">
        <f t="shared" si="239"/>
        <v>0</v>
      </c>
      <c r="CZ52" s="46">
        <f t="shared" si="247"/>
        <v>0</v>
      </c>
      <c r="DA52" s="46">
        <f aca="true" t="shared" si="254" ref="DA52:DA83">IF($FH$2&gt;49,CQ42,0)</f>
        <v>0</v>
      </c>
      <c r="DD52" s="46">
        <f t="shared" si="7"/>
        <v>1225</v>
      </c>
      <c r="DE52" s="47" t="e">
        <f>#REF!*DD52</f>
        <v>#REF!</v>
      </c>
      <c r="DF52" s="46">
        <f t="shared" si="45"/>
        <v>19600</v>
      </c>
      <c r="DG52" s="46">
        <f t="shared" si="158"/>
        <v>0</v>
      </c>
      <c r="DH52" s="46">
        <f t="shared" si="165"/>
        <v>0</v>
      </c>
      <c r="DI52" s="46">
        <f t="shared" si="172"/>
        <v>0</v>
      </c>
      <c r="DJ52" s="46">
        <f t="shared" si="179"/>
        <v>0</v>
      </c>
      <c r="DK52" s="46">
        <f t="shared" si="186"/>
        <v>0</v>
      </c>
      <c r="DL52" s="46">
        <f t="shared" si="193"/>
        <v>0</v>
      </c>
      <c r="DM52" s="46">
        <f t="shared" si="200"/>
        <v>0</v>
      </c>
      <c r="DN52" s="46">
        <f t="shared" si="207"/>
        <v>0</v>
      </c>
      <c r="DO52" s="46">
        <f t="shared" si="214"/>
        <v>0</v>
      </c>
      <c r="DP52" s="46">
        <f t="shared" si="221"/>
        <v>0</v>
      </c>
      <c r="DQ52" s="46">
        <f t="shared" si="233"/>
        <v>0</v>
      </c>
      <c r="DR52" s="46">
        <f t="shared" si="240"/>
        <v>0</v>
      </c>
      <c r="DS52" s="46">
        <f t="shared" si="248"/>
        <v>0</v>
      </c>
      <c r="DT52" s="46">
        <f aca="true" t="shared" si="255" ref="DT52:DT73">IF($FH$2&gt;15,DF38,0)</f>
        <v>0</v>
      </c>
      <c r="DU52" s="46">
        <f t="shared" si="84"/>
        <v>0</v>
      </c>
      <c r="DV52" s="46">
        <f t="shared" si="88"/>
        <v>0</v>
      </c>
      <c r="DW52" s="46">
        <f t="shared" si="92"/>
        <v>0</v>
      </c>
      <c r="DX52" s="46">
        <f t="shared" si="96"/>
        <v>0</v>
      </c>
      <c r="DY52" s="46">
        <f t="shared" si="99"/>
        <v>0</v>
      </c>
      <c r="DZ52" s="46">
        <f t="shared" si="103"/>
        <v>0</v>
      </c>
      <c r="EA52" s="46">
        <f t="shared" si="107"/>
        <v>0</v>
      </c>
      <c r="EB52" s="46">
        <f t="shared" si="111"/>
        <v>0</v>
      </c>
      <c r="EC52" s="46">
        <f t="shared" si="115"/>
        <v>0</v>
      </c>
      <c r="ED52" s="46">
        <f t="shared" si="119"/>
        <v>0</v>
      </c>
      <c r="EE52" s="46">
        <f t="shared" si="123"/>
        <v>0</v>
      </c>
      <c r="EF52" s="46">
        <f t="shared" si="127"/>
        <v>0</v>
      </c>
      <c r="EG52" s="46">
        <f t="shared" si="131"/>
        <v>0</v>
      </c>
      <c r="EH52" s="46">
        <f t="shared" si="135"/>
        <v>0</v>
      </c>
      <c r="EI52" s="46">
        <f t="shared" si="140"/>
        <v>0</v>
      </c>
      <c r="EJ52" s="46">
        <f t="shared" si="147"/>
        <v>0</v>
      </c>
      <c r="EK52" s="46">
        <f t="shared" si="151"/>
        <v>0</v>
      </c>
      <c r="EL52" s="46">
        <f t="shared" si="159"/>
        <v>0</v>
      </c>
      <c r="EM52" s="46">
        <f t="shared" si="166"/>
        <v>0</v>
      </c>
      <c r="EN52" s="46">
        <f t="shared" si="173"/>
        <v>0</v>
      </c>
      <c r="EO52" s="46">
        <f t="shared" si="180"/>
        <v>0</v>
      </c>
      <c r="EP52" s="46">
        <f t="shared" si="187"/>
        <v>0</v>
      </c>
      <c r="EQ52" s="46">
        <f t="shared" si="194"/>
        <v>0</v>
      </c>
      <c r="ER52" s="46">
        <f t="shared" si="201"/>
        <v>0</v>
      </c>
      <c r="ES52" s="46">
        <f t="shared" si="208"/>
        <v>0</v>
      </c>
      <c r="ET52" s="46">
        <f t="shared" si="215"/>
        <v>0</v>
      </c>
      <c r="EU52" s="46">
        <f t="shared" si="222"/>
        <v>0</v>
      </c>
      <c r="EV52" s="46">
        <f t="shared" si="228"/>
        <v>0</v>
      </c>
      <c r="EW52" s="46">
        <f t="shared" si="234"/>
        <v>0</v>
      </c>
      <c r="EX52" s="46">
        <f t="shared" si="241"/>
        <v>0</v>
      </c>
      <c r="EY52" s="46">
        <f t="shared" si="249"/>
        <v>0</v>
      </c>
      <c r="EZ52" s="46">
        <f aca="true" t="shared" si="256" ref="EZ52:EZ73">IF($FH$2&gt;47,EP42,0)</f>
        <v>0</v>
      </c>
      <c r="FA52" s="46">
        <f>IF($FH$2&gt;3,$DF$4,0)</f>
        <v>0</v>
      </c>
      <c r="FE52" s="46">
        <f t="shared" si="8"/>
        <v>19600</v>
      </c>
      <c r="FF52" s="47" t="e">
        <f>#REF!*FE52</f>
        <v>#REF!</v>
      </c>
      <c r="FH52" s="8"/>
      <c r="FI52" s="17"/>
      <c r="FJ52" s="17"/>
      <c r="FK52" s="17"/>
      <c r="FL52" s="17"/>
      <c r="FN52" s="15">
        <v>51</v>
      </c>
      <c r="FO52" s="23">
        <f t="shared" si="141"/>
        <v>50</v>
      </c>
      <c r="FP52" s="25">
        <f t="shared" si="136"/>
        <v>100</v>
      </c>
      <c r="FQ52" s="14">
        <f t="shared" si="13"/>
        <v>1000</v>
      </c>
      <c r="FR52" s="35">
        <f t="shared" si="142"/>
        <v>1225</v>
      </c>
      <c r="FS52" s="26">
        <f t="shared" si="19"/>
        <v>2450</v>
      </c>
      <c r="FT52" s="14">
        <f t="shared" si="14"/>
        <v>24500</v>
      </c>
      <c r="FU52" s="44">
        <f t="shared" si="15"/>
        <v>25500</v>
      </c>
      <c r="FV52" s="78">
        <f t="shared" si="25"/>
        <v>12866</v>
      </c>
      <c r="FW52" s="8">
        <f t="shared" si="223"/>
        <v>30061.5</v>
      </c>
      <c r="FX52" s="8">
        <f t="shared" si="216"/>
        <v>33684</v>
      </c>
      <c r="FY52" s="8">
        <f t="shared" si="209"/>
        <v>37149</v>
      </c>
      <c r="FZ52" s="8">
        <f t="shared" si="202"/>
        <v>40460</v>
      </c>
      <c r="GA52" s="8">
        <f t="shared" si="195"/>
        <v>43620.5</v>
      </c>
      <c r="GB52" s="10">
        <f t="shared" si="188"/>
        <v>46634</v>
      </c>
      <c r="GC52" s="8">
        <f>FR55*$GK$7</f>
        <v>4823</v>
      </c>
      <c r="GD52" s="8">
        <f aca="true" t="shared" si="257" ref="GD52:GD58">GD51+(FR55*$GK$7)</f>
        <v>9464</v>
      </c>
      <c r="GE52" s="8">
        <f t="shared" si="250"/>
        <v>13926.5</v>
      </c>
      <c r="GF52" s="8">
        <f t="shared" si="242"/>
        <v>18214</v>
      </c>
      <c r="GG52" s="8">
        <f t="shared" si="235"/>
        <v>22330</v>
      </c>
      <c r="GH52" s="9" t="e">
        <f>((FO55+FR55+1)*#REF!)/1000</f>
        <v>#REF!</v>
      </c>
    </row>
    <row r="53" spans="1:190" ht="87.75">
      <c r="A53" s="46">
        <v>52</v>
      </c>
      <c r="B53" s="46">
        <v>1</v>
      </c>
      <c r="C53" s="47" t="e">
        <f>#REF!</f>
        <v>#REF!</v>
      </c>
      <c r="D53" s="46">
        <v>51</v>
      </c>
      <c r="E53" s="46">
        <f t="shared" si="144"/>
        <v>0</v>
      </c>
      <c r="F53" s="46">
        <f t="shared" si="148"/>
        <v>0</v>
      </c>
      <c r="G53" s="46">
        <f t="shared" si="153"/>
        <v>0</v>
      </c>
      <c r="H53" s="46">
        <f t="shared" si="161"/>
        <v>0</v>
      </c>
      <c r="I53" s="46">
        <f t="shared" si="168"/>
        <v>0</v>
      </c>
      <c r="J53" s="46">
        <f t="shared" si="175"/>
        <v>0</v>
      </c>
      <c r="K53" s="46">
        <f t="shared" si="182"/>
        <v>0</v>
      </c>
      <c r="L53" s="46">
        <f t="shared" si="189"/>
        <v>0</v>
      </c>
      <c r="M53" s="46">
        <f t="shared" si="196"/>
        <v>0</v>
      </c>
      <c r="N53" s="46">
        <f t="shared" si="203"/>
        <v>0</v>
      </c>
      <c r="O53" s="46">
        <f t="shared" si="210"/>
        <v>0</v>
      </c>
      <c r="P53" s="46">
        <f t="shared" si="217"/>
        <v>0</v>
      </c>
      <c r="Q53" s="46">
        <f t="shared" si="224"/>
        <v>0</v>
      </c>
      <c r="R53" s="46">
        <f t="shared" si="229"/>
        <v>0</v>
      </c>
      <c r="S53" s="46">
        <f t="shared" si="236"/>
        <v>0</v>
      </c>
      <c r="T53" s="46">
        <f t="shared" si="243"/>
        <v>0</v>
      </c>
      <c r="U53" s="46">
        <f t="shared" si="251"/>
        <v>0</v>
      </c>
      <c r="V53" s="46">
        <f aca="true" t="shared" si="258" ref="V53:V84">IF($FH$2&gt;19,D35,0)</f>
        <v>0</v>
      </c>
      <c r="W53" s="46">
        <f t="shared" si="86"/>
        <v>0</v>
      </c>
      <c r="X53" s="46">
        <f t="shared" si="90"/>
        <v>0</v>
      </c>
      <c r="Y53" s="46">
        <f t="shared" si="94"/>
        <v>0</v>
      </c>
      <c r="Z53" s="46">
        <f t="shared" si="97"/>
        <v>0</v>
      </c>
      <c r="AA53" s="46">
        <f t="shared" si="101"/>
        <v>0</v>
      </c>
      <c r="AB53" s="46">
        <f t="shared" si="105"/>
        <v>0</v>
      </c>
      <c r="AC53" s="46">
        <f t="shared" si="109"/>
        <v>0</v>
      </c>
      <c r="AD53" s="46">
        <f t="shared" si="113"/>
        <v>0</v>
      </c>
      <c r="AE53" s="46">
        <f t="shared" si="117"/>
        <v>0</v>
      </c>
      <c r="AF53" s="46">
        <f t="shared" si="121"/>
        <v>0</v>
      </c>
      <c r="AG53" s="46">
        <f t="shared" si="125"/>
        <v>0</v>
      </c>
      <c r="AH53" s="46">
        <f t="shared" si="129"/>
        <v>0</v>
      </c>
      <c r="AI53" s="46">
        <f t="shared" si="133"/>
        <v>0</v>
      </c>
      <c r="AJ53" s="46">
        <f t="shared" si="138"/>
        <v>0</v>
      </c>
      <c r="AK53" s="46">
        <f t="shared" si="145"/>
        <v>0</v>
      </c>
      <c r="AL53" s="46">
        <f t="shared" si="149"/>
        <v>0</v>
      </c>
      <c r="AM53" s="46">
        <f t="shared" si="154"/>
        <v>0</v>
      </c>
      <c r="AN53" s="46">
        <f t="shared" si="162"/>
        <v>0</v>
      </c>
      <c r="AO53" s="46">
        <f t="shared" si="169"/>
        <v>0</v>
      </c>
      <c r="AP53" s="46">
        <f t="shared" si="176"/>
        <v>0</v>
      </c>
      <c r="AQ53" s="46">
        <f t="shared" si="183"/>
        <v>0</v>
      </c>
      <c r="AR53" s="46">
        <f t="shared" si="190"/>
        <v>0</v>
      </c>
      <c r="AS53" s="46">
        <f t="shared" si="197"/>
        <v>0</v>
      </c>
      <c r="AT53" s="46">
        <f t="shared" si="204"/>
        <v>0</v>
      </c>
      <c r="AU53" s="46">
        <f t="shared" si="211"/>
        <v>0</v>
      </c>
      <c r="AV53" s="46">
        <f t="shared" si="218"/>
        <v>0</v>
      </c>
      <c r="AW53" s="46">
        <f t="shared" si="225"/>
        <v>0</v>
      </c>
      <c r="AX53" s="46">
        <f t="shared" si="230"/>
        <v>0</v>
      </c>
      <c r="AY53" s="46">
        <f t="shared" si="237"/>
        <v>0</v>
      </c>
      <c r="AZ53" s="46">
        <f t="shared" si="244"/>
        <v>0</v>
      </c>
      <c r="BA53" s="46">
        <f t="shared" si="252"/>
        <v>0</v>
      </c>
      <c r="BB53" s="46">
        <f aca="true" t="shared" si="259" ref="BB53:BB84">IF($FH$2&gt;51,D3,0)</f>
        <v>0</v>
      </c>
      <c r="BC53" s="46">
        <f t="shared" si="6"/>
        <v>51</v>
      </c>
      <c r="BD53" s="6" t="e">
        <f>#REF!*BC53</f>
        <v>#REF!</v>
      </c>
      <c r="BE53" s="46">
        <f t="shared" si="245"/>
        <v>1275</v>
      </c>
      <c r="BF53" s="46">
        <f t="shared" si="155"/>
        <v>0</v>
      </c>
      <c r="BG53" s="46">
        <f t="shared" si="156"/>
        <v>0</v>
      </c>
      <c r="BH53" s="46">
        <f t="shared" si="163"/>
        <v>0</v>
      </c>
      <c r="BI53" s="46">
        <f t="shared" si="170"/>
        <v>0</v>
      </c>
      <c r="BJ53" s="46">
        <f t="shared" si="177"/>
        <v>0</v>
      </c>
      <c r="BK53" s="46">
        <f t="shared" si="184"/>
        <v>0</v>
      </c>
      <c r="BL53" s="46">
        <f t="shared" si="191"/>
        <v>0</v>
      </c>
      <c r="BM53" s="46">
        <f t="shared" si="198"/>
        <v>0</v>
      </c>
      <c r="BN53" s="46">
        <f t="shared" si="205"/>
        <v>0</v>
      </c>
      <c r="BO53" s="46">
        <f t="shared" si="212"/>
        <v>0</v>
      </c>
      <c r="BP53" s="46">
        <f t="shared" si="219"/>
        <v>0</v>
      </c>
      <c r="BQ53" s="46">
        <f t="shared" si="226"/>
        <v>0</v>
      </c>
      <c r="BR53" s="46">
        <f t="shared" si="231"/>
        <v>0</v>
      </c>
      <c r="BS53" s="46">
        <f t="shared" si="238"/>
        <v>0</v>
      </c>
      <c r="BT53" s="46">
        <f t="shared" si="246"/>
        <v>0</v>
      </c>
      <c r="BU53" s="46">
        <f t="shared" si="253"/>
        <v>0</v>
      </c>
      <c r="BV53" s="46">
        <f aca="true" t="shared" si="260" ref="BV53:BV84">IF($FH$2&gt;18,BL43,0)</f>
        <v>0</v>
      </c>
      <c r="BW53" s="46">
        <f t="shared" si="87"/>
        <v>0</v>
      </c>
      <c r="BX53" s="46">
        <f t="shared" si="91"/>
        <v>0</v>
      </c>
      <c r="BY53" s="46">
        <f t="shared" si="95"/>
        <v>0</v>
      </c>
      <c r="BZ53" s="46">
        <f t="shared" si="98"/>
        <v>0</v>
      </c>
      <c r="CA53" s="46">
        <f t="shared" si="102"/>
        <v>0</v>
      </c>
      <c r="CB53" s="46">
        <f t="shared" si="106"/>
        <v>0</v>
      </c>
      <c r="CC53" s="46">
        <f t="shared" si="110"/>
        <v>0</v>
      </c>
      <c r="CD53" s="46">
        <f t="shared" si="114"/>
        <v>0</v>
      </c>
      <c r="CE53" s="46">
        <f t="shared" si="118"/>
        <v>0</v>
      </c>
      <c r="CF53" s="46">
        <f t="shared" si="122"/>
        <v>0</v>
      </c>
      <c r="CG53" s="46">
        <f t="shared" si="126"/>
        <v>0</v>
      </c>
      <c r="CH53" s="46">
        <f t="shared" si="130"/>
        <v>0</v>
      </c>
      <c r="CI53" s="46">
        <f t="shared" si="134"/>
        <v>0</v>
      </c>
      <c r="CJ53" s="46">
        <f t="shared" si="139"/>
        <v>0</v>
      </c>
      <c r="CK53" s="46">
        <f t="shared" si="146"/>
        <v>0</v>
      </c>
      <c r="CL53" s="46">
        <f t="shared" si="150"/>
        <v>0</v>
      </c>
      <c r="CM53" s="46">
        <f t="shared" si="157"/>
        <v>0</v>
      </c>
      <c r="CN53" s="46">
        <f t="shared" si="164"/>
        <v>0</v>
      </c>
      <c r="CO53" s="46">
        <f t="shared" si="171"/>
        <v>0</v>
      </c>
      <c r="CP53" s="46">
        <f t="shared" si="178"/>
        <v>0</v>
      </c>
      <c r="CQ53" s="46">
        <f t="shared" si="185"/>
        <v>0</v>
      </c>
      <c r="CR53" s="46">
        <f t="shared" si="192"/>
        <v>0</v>
      </c>
      <c r="CS53" s="46">
        <f t="shared" si="199"/>
        <v>0</v>
      </c>
      <c r="CT53" s="46">
        <f t="shared" si="206"/>
        <v>0</v>
      </c>
      <c r="CU53" s="46">
        <f t="shared" si="213"/>
        <v>0</v>
      </c>
      <c r="CV53" s="46">
        <f t="shared" si="220"/>
        <v>0</v>
      </c>
      <c r="CW53" s="46">
        <f t="shared" si="227"/>
        <v>0</v>
      </c>
      <c r="CX53" s="46">
        <f t="shared" si="232"/>
        <v>0</v>
      </c>
      <c r="CY53" s="46">
        <f t="shared" si="239"/>
        <v>0</v>
      </c>
      <c r="CZ53" s="46">
        <f t="shared" si="247"/>
        <v>0</v>
      </c>
      <c r="DA53" s="46">
        <f t="shared" si="254"/>
        <v>0</v>
      </c>
      <c r="DB53" s="46">
        <f aca="true" t="shared" si="261" ref="DB53:DB84">IF($FH$2&gt;50,CR43,0)</f>
        <v>0</v>
      </c>
      <c r="DD53" s="46">
        <f t="shared" si="7"/>
        <v>1275</v>
      </c>
      <c r="DE53" s="47" t="e">
        <f>#REF!*DD53</f>
        <v>#REF!</v>
      </c>
      <c r="DF53" s="46">
        <f t="shared" si="45"/>
        <v>20825</v>
      </c>
      <c r="DG53" s="46">
        <f t="shared" si="158"/>
        <v>0</v>
      </c>
      <c r="DH53" s="46">
        <f t="shared" si="165"/>
        <v>0</v>
      </c>
      <c r="DI53" s="46">
        <f t="shared" si="172"/>
        <v>0</v>
      </c>
      <c r="DJ53" s="46">
        <f t="shared" si="179"/>
        <v>0</v>
      </c>
      <c r="DK53" s="46">
        <f t="shared" si="186"/>
        <v>0</v>
      </c>
      <c r="DL53" s="46">
        <f t="shared" si="193"/>
        <v>0</v>
      </c>
      <c r="DM53" s="46">
        <f t="shared" si="200"/>
        <v>0</v>
      </c>
      <c r="DN53" s="46">
        <f t="shared" si="207"/>
        <v>0</v>
      </c>
      <c r="DO53" s="46">
        <f t="shared" si="214"/>
        <v>0</v>
      </c>
      <c r="DP53" s="46">
        <f t="shared" si="221"/>
        <v>0</v>
      </c>
      <c r="DQ53" s="46">
        <f t="shared" si="233"/>
        <v>0</v>
      </c>
      <c r="DR53" s="46">
        <f t="shared" si="240"/>
        <v>0</v>
      </c>
      <c r="DS53" s="46">
        <f t="shared" si="248"/>
        <v>0</v>
      </c>
      <c r="DT53" s="46">
        <f t="shared" si="255"/>
        <v>0</v>
      </c>
      <c r="DU53" s="46">
        <f aca="true" t="shared" si="262" ref="DU53:DU73">IF($FH$2&gt;16,DF38,0)</f>
        <v>0</v>
      </c>
      <c r="DV53" s="46">
        <f t="shared" si="88"/>
        <v>0</v>
      </c>
      <c r="DW53" s="46">
        <f t="shared" si="92"/>
        <v>0</v>
      </c>
      <c r="DX53" s="46">
        <f t="shared" si="96"/>
        <v>0</v>
      </c>
      <c r="DY53" s="46">
        <f t="shared" si="99"/>
        <v>0</v>
      </c>
      <c r="DZ53" s="46">
        <f t="shared" si="103"/>
        <v>0</v>
      </c>
      <c r="EA53" s="46">
        <f t="shared" si="107"/>
        <v>0</v>
      </c>
      <c r="EB53" s="46">
        <f t="shared" si="111"/>
        <v>0</v>
      </c>
      <c r="EC53" s="46">
        <f t="shared" si="115"/>
        <v>0</v>
      </c>
      <c r="ED53" s="46">
        <f t="shared" si="119"/>
        <v>0</v>
      </c>
      <c r="EE53" s="46">
        <f t="shared" si="123"/>
        <v>0</v>
      </c>
      <c r="EF53" s="46">
        <f t="shared" si="127"/>
        <v>0</v>
      </c>
      <c r="EG53" s="46">
        <f t="shared" si="131"/>
        <v>0</v>
      </c>
      <c r="EH53" s="46">
        <f t="shared" si="135"/>
        <v>0</v>
      </c>
      <c r="EI53" s="46">
        <f t="shared" si="140"/>
        <v>0</v>
      </c>
      <c r="EJ53" s="46">
        <f t="shared" si="147"/>
        <v>0</v>
      </c>
      <c r="EK53" s="46">
        <f t="shared" si="151"/>
        <v>0</v>
      </c>
      <c r="EL53" s="46">
        <f t="shared" si="159"/>
        <v>0</v>
      </c>
      <c r="EM53" s="46">
        <f t="shared" si="166"/>
        <v>0</v>
      </c>
      <c r="EN53" s="46">
        <f t="shared" si="173"/>
        <v>0</v>
      </c>
      <c r="EO53" s="46">
        <f t="shared" si="180"/>
        <v>0</v>
      </c>
      <c r="EP53" s="46">
        <f t="shared" si="187"/>
        <v>0</v>
      </c>
      <c r="EQ53" s="46">
        <f t="shared" si="194"/>
        <v>0</v>
      </c>
      <c r="ER53" s="46">
        <f t="shared" si="201"/>
        <v>0</v>
      </c>
      <c r="ES53" s="46">
        <f t="shared" si="208"/>
        <v>0</v>
      </c>
      <c r="ET53" s="46">
        <f t="shared" si="215"/>
        <v>0</v>
      </c>
      <c r="EU53" s="46">
        <f t="shared" si="222"/>
        <v>0</v>
      </c>
      <c r="EV53" s="46">
        <f t="shared" si="228"/>
        <v>0</v>
      </c>
      <c r="EW53" s="46">
        <f t="shared" si="234"/>
        <v>0</v>
      </c>
      <c r="EX53" s="46">
        <f t="shared" si="241"/>
        <v>0</v>
      </c>
      <c r="EY53" s="46">
        <f t="shared" si="249"/>
        <v>0</v>
      </c>
      <c r="EZ53" s="46">
        <f t="shared" si="256"/>
        <v>0</v>
      </c>
      <c r="FA53" s="46">
        <f aca="true" t="shared" si="263" ref="FA53:FA73">IF($FH$2&gt;48,EQ43,0)</f>
        <v>0</v>
      </c>
      <c r="FB53" s="46">
        <f>IF($FH$2&gt;3,$DF$4,0)</f>
        <v>0</v>
      </c>
      <c r="FE53" s="46">
        <f t="shared" si="8"/>
        <v>20825</v>
      </c>
      <c r="FF53" s="47" t="e">
        <f>#REF!*FE53</f>
        <v>#REF!</v>
      </c>
      <c r="FH53" s="8"/>
      <c r="FN53" s="15">
        <v>52</v>
      </c>
      <c r="FO53" s="23">
        <f t="shared" si="141"/>
        <v>51</v>
      </c>
      <c r="FP53" s="25">
        <f t="shared" si="136"/>
        <v>102</v>
      </c>
      <c r="FQ53" s="14">
        <f t="shared" si="13"/>
        <v>1020</v>
      </c>
      <c r="FR53" s="35">
        <f t="shared" si="142"/>
        <v>1275</v>
      </c>
      <c r="FS53" s="26">
        <f t="shared" si="19"/>
        <v>2550</v>
      </c>
      <c r="FT53" s="14">
        <f t="shared" si="14"/>
        <v>25500</v>
      </c>
      <c r="FU53" s="44">
        <f t="shared" si="15"/>
        <v>26520</v>
      </c>
      <c r="FV53" s="78">
        <f t="shared" si="25"/>
        <v>17507</v>
      </c>
      <c r="FW53" s="8">
        <f t="shared" si="223"/>
        <v>35070</v>
      </c>
      <c r="FX53" s="8">
        <f t="shared" si="216"/>
        <v>38692.5</v>
      </c>
      <c r="FY53" s="8">
        <f t="shared" si="209"/>
        <v>42157.5</v>
      </c>
      <c r="FZ53" s="8">
        <f t="shared" si="202"/>
        <v>45468.5</v>
      </c>
      <c r="GA53" s="10">
        <f t="shared" si="195"/>
        <v>48629</v>
      </c>
      <c r="GB53" s="8">
        <f>FR56*$GK$7</f>
        <v>5008.5</v>
      </c>
      <c r="GC53" s="8">
        <f aca="true" t="shared" si="264" ref="GC53:GC58">GC52+(FR56*$GK$7)</f>
        <v>9831.5</v>
      </c>
      <c r="GD53" s="8">
        <f t="shared" si="257"/>
        <v>14472.5</v>
      </c>
      <c r="GE53" s="8">
        <f t="shared" si="250"/>
        <v>18935</v>
      </c>
      <c r="GF53" s="8">
        <f t="shared" si="242"/>
        <v>23222.5</v>
      </c>
      <c r="GG53" s="8">
        <f t="shared" si="235"/>
        <v>27338.5</v>
      </c>
      <c r="GH53" s="9" t="e">
        <f>((FO56+FR56+1)*#REF!)/1000</f>
        <v>#REF!</v>
      </c>
    </row>
    <row r="54" spans="1:190" ht="87.75">
      <c r="A54" s="46">
        <v>53</v>
      </c>
      <c r="B54" s="46">
        <v>1</v>
      </c>
      <c r="C54" s="47" t="e">
        <f>#REF!</f>
        <v>#REF!</v>
      </c>
      <c r="D54" s="46">
        <v>52</v>
      </c>
      <c r="E54" s="46">
        <f t="shared" si="144"/>
        <v>0</v>
      </c>
      <c r="F54" s="46">
        <f t="shared" si="148"/>
        <v>0</v>
      </c>
      <c r="G54" s="46">
        <f t="shared" si="153"/>
        <v>0</v>
      </c>
      <c r="H54" s="46">
        <f t="shared" si="161"/>
        <v>0</v>
      </c>
      <c r="I54" s="46">
        <f t="shared" si="168"/>
        <v>0</v>
      </c>
      <c r="J54" s="46">
        <f t="shared" si="175"/>
        <v>0</v>
      </c>
      <c r="K54" s="46">
        <f t="shared" si="182"/>
        <v>0</v>
      </c>
      <c r="L54" s="46">
        <f t="shared" si="189"/>
        <v>0</v>
      </c>
      <c r="M54" s="46">
        <f t="shared" si="196"/>
        <v>0</v>
      </c>
      <c r="N54" s="46">
        <f t="shared" si="203"/>
        <v>0</v>
      </c>
      <c r="O54" s="46">
        <f t="shared" si="210"/>
        <v>0</v>
      </c>
      <c r="P54" s="46">
        <f t="shared" si="217"/>
        <v>0</v>
      </c>
      <c r="Q54" s="46">
        <f t="shared" si="224"/>
        <v>0</v>
      </c>
      <c r="R54" s="46">
        <f t="shared" si="229"/>
        <v>0</v>
      </c>
      <c r="S54" s="46">
        <f t="shared" si="236"/>
        <v>0</v>
      </c>
      <c r="T54" s="46">
        <f t="shared" si="243"/>
        <v>0</v>
      </c>
      <c r="U54" s="46">
        <f t="shared" si="251"/>
        <v>0</v>
      </c>
      <c r="V54" s="46">
        <f t="shared" si="258"/>
        <v>0</v>
      </c>
      <c r="W54" s="46">
        <f aca="true" t="shared" si="265" ref="W54:W85">IF($FH$2&gt;20,D35,0)</f>
        <v>0</v>
      </c>
      <c r="X54" s="46">
        <f t="shared" si="90"/>
        <v>0</v>
      </c>
      <c r="Y54" s="46">
        <f t="shared" si="94"/>
        <v>0</v>
      </c>
      <c r="Z54" s="46">
        <f t="shared" si="97"/>
        <v>0</v>
      </c>
      <c r="AA54" s="46">
        <f t="shared" si="101"/>
        <v>0</v>
      </c>
      <c r="AB54" s="46">
        <f t="shared" si="105"/>
        <v>0</v>
      </c>
      <c r="AC54" s="46">
        <f t="shared" si="109"/>
        <v>0</v>
      </c>
      <c r="AD54" s="46">
        <f t="shared" si="113"/>
        <v>0</v>
      </c>
      <c r="AE54" s="46">
        <f t="shared" si="117"/>
        <v>0</v>
      </c>
      <c r="AF54" s="46">
        <f t="shared" si="121"/>
        <v>0</v>
      </c>
      <c r="AG54" s="46">
        <f t="shared" si="125"/>
        <v>0</v>
      </c>
      <c r="AH54" s="46">
        <f t="shared" si="129"/>
        <v>0</v>
      </c>
      <c r="AI54" s="46">
        <f t="shared" si="133"/>
        <v>0</v>
      </c>
      <c r="AJ54" s="46">
        <f t="shared" si="138"/>
        <v>0</v>
      </c>
      <c r="AK54" s="46">
        <f t="shared" si="145"/>
        <v>0</v>
      </c>
      <c r="AL54" s="46">
        <f t="shared" si="149"/>
        <v>0</v>
      </c>
      <c r="AM54" s="46">
        <f t="shared" si="154"/>
        <v>0</v>
      </c>
      <c r="AN54" s="46">
        <f t="shared" si="162"/>
        <v>0</v>
      </c>
      <c r="AO54" s="46">
        <f t="shared" si="169"/>
        <v>0</v>
      </c>
      <c r="AP54" s="46">
        <f t="shared" si="176"/>
        <v>0</v>
      </c>
      <c r="AQ54" s="46">
        <f t="shared" si="183"/>
        <v>0</v>
      </c>
      <c r="AR54" s="46">
        <f t="shared" si="190"/>
        <v>0</v>
      </c>
      <c r="AS54" s="46">
        <f t="shared" si="197"/>
        <v>0</v>
      </c>
      <c r="AT54" s="46">
        <f t="shared" si="204"/>
        <v>0</v>
      </c>
      <c r="AU54" s="46">
        <f t="shared" si="211"/>
        <v>0</v>
      </c>
      <c r="AV54" s="46">
        <f t="shared" si="218"/>
        <v>0</v>
      </c>
      <c r="AW54" s="46">
        <f t="shared" si="225"/>
        <v>0</v>
      </c>
      <c r="AX54" s="46">
        <f t="shared" si="230"/>
        <v>0</v>
      </c>
      <c r="AY54" s="46">
        <f t="shared" si="237"/>
        <v>0</v>
      </c>
      <c r="AZ54" s="46">
        <f t="shared" si="244"/>
        <v>0</v>
      </c>
      <c r="BA54" s="46">
        <f t="shared" si="252"/>
        <v>0</v>
      </c>
      <c r="BB54" s="46">
        <f t="shared" si="259"/>
        <v>0</v>
      </c>
      <c r="BC54" s="46">
        <f t="shared" si="6"/>
        <v>52</v>
      </c>
      <c r="BD54" s="6" t="e">
        <f>#REF!*BC54</f>
        <v>#REF!</v>
      </c>
      <c r="BE54" s="46">
        <f t="shared" si="245"/>
        <v>1326</v>
      </c>
      <c r="BF54" s="46">
        <f t="shared" si="155"/>
        <v>0</v>
      </c>
      <c r="BG54" s="46">
        <f t="shared" si="156"/>
        <v>0</v>
      </c>
      <c r="BH54" s="46">
        <f t="shared" si="163"/>
        <v>0</v>
      </c>
      <c r="BI54" s="46">
        <f t="shared" si="170"/>
        <v>0</v>
      </c>
      <c r="BJ54" s="46">
        <f t="shared" si="177"/>
        <v>0</v>
      </c>
      <c r="BK54" s="46">
        <f t="shared" si="184"/>
        <v>0</v>
      </c>
      <c r="BL54" s="46">
        <f t="shared" si="191"/>
        <v>0</v>
      </c>
      <c r="BM54" s="46">
        <f t="shared" si="198"/>
        <v>0</v>
      </c>
      <c r="BN54" s="46">
        <f t="shared" si="205"/>
        <v>0</v>
      </c>
      <c r="BO54" s="46">
        <f t="shared" si="212"/>
        <v>0</v>
      </c>
      <c r="BP54" s="46">
        <f t="shared" si="219"/>
        <v>0</v>
      </c>
      <c r="BQ54" s="46">
        <f t="shared" si="226"/>
        <v>0</v>
      </c>
      <c r="BR54" s="46">
        <f t="shared" si="231"/>
        <v>0</v>
      </c>
      <c r="BS54" s="46">
        <f t="shared" si="238"/>
        <v>0</v>
      </c>
      <c r="BT54" s="46">
        <f t="shared" si="246"/>
        <v>0</v>
      </c>
      <c r="BU54" s="46">
        <f t="shared" si="253"/>
        <v>0</v>
      </c>
      <c r="BV54" s="46">
        <f t="shared" si="260"/>
        <v>0</v>
      </c>
      <c r="BW54" s="46">
        <f aca="true" t="shared" si="266" ref="BW54:BW85">IF($FH$2&gt;19,BM44,0)</f>
        <v>0</v>
      </c>
      <c r="BX54" s="46">
        <f t="shared" si="91"/>
        <v>0</v>
      </c>
      <c r="BY54" s="46">
        <f t="shared" si="95"/>
        <v>0</v>
      </c>
      <c r="BZ54" s="46">
        <f t="shared" si="98"/>
        <v>0</v>
      </c>
      <c r="CA54" s="46">
        <f t="shared" si="102"/>
        <v>0</v>
      </c>
      <c r="CB54" s="46">
        <f t="shared" si="106"/>
        <v>0</v>
      </c>
      <c r="CC54" s="46">
        <f t="shared" si="110"/>
        <v>0</v>
      </c>
      <c r="CD54" s="46">
        <f t="shared" si="114"/>
        <v>0</v>
      </c>
      <c r="CE54" s="46">
        <f t="shared" si="118"/>
        <v>0</v>
      </c>
      <c r="CF54" s="46">
        <f t="shared" si="122"/>
        <v>0</v>
      </c>
      <c r="CG54" s="46">
        <f t="shared" si="126"/>
        <v>0</v>
      </c>
      <c r="CH54" s="46">
        <f t="shared" si="130"/>
        <v>0</v>
      </c>
      <c r="CI54" s="46">
        <f t="shared" si="134"/>
        <v>0</v>
      </c>
      <c r="CJ54" s="46">
        <f t="shared" si="139"/>
        <v>0</v>
      </c>
      <c r="CK54" s="46">
        <f t="shared" si="146"/>
        <v>0</v>
      </c>
      <c r="CL54" s="46">
        <f t="shared" si="150"/>
        <v>0</v>
      </c>
      <c r="CM54" s="46">
        <f t="shared" si="157"/>
        <v>0</v>
      </c>
      <c r="CN54" s="46">
        <f t="shared" si="164"/>
        <v>0</v>
      </c>
      <c r="CO54" s="46">
        <f t="shared" si="171"/>
        <v>0</v>
      </c>
      <c r="CP54" s="46">
        <f t="shared" si="178"/>
        <v>0</v>
      </c>
      <c r="CQ54" s="46">
        <f t="shared" si="185"/>
        <v>0</v>
      </c>
      <c r="CR54" s="46">
        <f t="shared" si="192"/>
        <v>0</v>
      </c>
      <c r="CS54" s="46">
        <f t="shared" si="199"/>
        <v>0</v>
      </c>
      <c r="CT54" s="46">
        <f t="shared" si="206"/>
        <v>0</v>
      </c>
      <c r="CU54" s="46">
        <f t="shared" si="213"/>
        <v>0</v>
      </c>
      <c r="CV54" s="46">
        <f t="shared" si="220"/>
        <v>0</v>
      </c>
      <c r="CW54" s="46">
        <f t="shared" si="227"/>
        <v>0</v>
      </c>
      <c r="CX54" s="46">
        <f t="shared" si="232"/>
        <v>0</v>
      </c>
      <c r="CY54" s="46">
        <f t="shared" si="239"/>
        <v>0</v>
      </c>
      <c r="CZ54" s="46">
        <f t="shared" si="247"/>
        <v>0</v>
      </c>
      <c r="DA54" s="46">
        <f t="shared" si="254"/>
        <v>0</v>
      </c>
      <c r="DB54" s="46">
        <f t="shared" si="261"/>
        <v>0</v>
      </c>
      <c r="DC54" s="46">
        <f aca="true" t="shared" si="267" ref="DC54:DC85">IF($FH$2&gt;51,CS44,0)</f>
        <v>0</v>
      </c>
      <c r="DD54" s="46">
        <f t="shared" si="7"/>
        <v>1326</v>
      </c>
      <c r="DE54" s="47" t="e">
        <f>#REF!*DD54</f>
        <v>#REF!</v>
      </c>
      <c r="DF54" s="46">
        <f t="shared" si="45"/>
        <v>22100</v>
      </c>
      <c r="DG54" s="46">
        <f t="shared" si="158"/>
        <v>0</v>
      </c>
      <c r="DH54" s="46">
        <f t="shared" si="165"/>
        <v>0</v>
      </c>
      <c r="DI54" s="46">
        <f t="shared" si="172"/>
        <v>0</v>
      </c>
      <c r="DJ54" s="46">
        <f t="shared" si="179"/>
        <v>0</v>
      </c>
      <c r="DK54" s="46">
        <f t="shared" si="186"/>
        <v>0</v>
      </c>
      <c r="DL54" s="46">
        <f t="shared" si="193"/>
        <v>0</v>
      </c>
      <c r="DM54" s="46">
        <f t="shared" si="200"/>
        <v>0</v>
      </c>
      <c r="DN54" s="46">
        <f t="shared" si="207"/>
        <v>0</v>
      </c>
      <c r="DO54" s="46">
        <f t="shared" si="214"/>
        <v>0</v>
      </c>
      <c r="DP54" s="46">
        <f t="shared" si="221"/>
        <v>0</v>
      </c>
      <c r="DQ54" s="46">
        <f t="shared" si="233"/>
        <v>0</v>
      </c>
      <c r="DR54" s="46">
        <f t="shared" si="240"/>
        <v>0</v>
      </c>
      <c r="DS54" s="46">
        <f t="shared" si="248"/>
        <v>0</v>
      </c>
      <c r="DT54" s="46">
        <f t="shared" si="255"/>
        <v>0</v>
      </c>
      <c r="DU54" s="46">
        <f t="shared" si="262"/>
        <v>0</v>
      </c>
      <c r="DV54" s="46">
        <f aca="true" t="shared" si="268" ref="DV54:DV73">IF($FH$2&gt;17,DL44,0)</f>
        <v>0</v>
      </c>
      <c r="DW54" s="46">
        <f t="shared" si="92"/>
        <v>0</v>
      </c>
      <c r="DX54" s="46">
        <f t="shared" si="96"/>
        <v>0</v>
      </c>
      <c r="DY54" s="46">
        <f t="shared" si="99"/>
        <v>0</v>
      </c>
      <c r="DZ54" s="46">
        <f t="shared" si="103"/>
        <v>0</v>
      </c>
      <c r="EA54" s="46">
        <f t="shared" si="107"/>
        <v>0</v>
      </c>
      <c r="EB54" s="46">
        <f t="shared" si="111"/>
        <v>0</v>
      </c>
      <c r="EC54" s="46">
        <f t="shared" si="115"/>
        <v>0</v>
      </c>
      <c r="ED54" s="46">
        <f t="shared" si="119"/>
        <v>0</v>
      </c>
      <c r="EE54" s="46">
        <f t="shared" si="123"/>
        <v>0</v>
      </c>
      <c r="EF54" s="46">
        <f t="shared" si="127"/>
        <v>0</v>
      </c>
      <c r="EG54" s="46">
        <f t="shared" si="131"/>
        <v>0</v>
      </c>
      <c r="EH54" s="46">
        <f t="shared" si="135"/>
        <v>0</v>
      </c>
      <c r="EI54" s="46">
        <f t="shared" si="140"/>
        <v>0</v>
      </c>
      <c r="EJ54" s="46">
        <f t="shared" si="147"/>
        <v>0</v>
      </c>
      <c r="EK54" s="46">
        <f t="shared" si="151"/>
        <v>0</v>
      </c>
      <c r="EL54" s="46">
        <f t="shared" si="159"/>
        <v>0</v>
      </c>
      <c r="EM54" s="46">
        <f t="shared" si="166"/>
        <v>0</v>
      </c>
      <c r="EN54" s="46">
        <f t="shared" si="173"/>
        <v>0</v>
      </c>
      <c r="EO54" s="46">
        <f t="shared" si="180"/>
        <v>0</v>
      </c>
      <c r="EP54" s="46">
        <f t="shared" si="187"/>
        <v>0</v>
      </c>
      <c r="EQ54" s="46">
        <f t="shared" si="194"/>
        <v>0</v>
      </c>
      <c r="ER54" s="46">
        <f t="shared" si="201"/>
        <v>0</v>
      </c>
      <c r="ES54" s="46">
        <f t="shared" si="208"/>
        <v>0</v>
      </c>
      <c r="ET54" s="46">
        <f t="shared" si="215"/>
        <v>0</v>
      </c>
      <c r="EU54" s="46">
        <f t="shared" si="222"/>
        <v>0</v>
      </c>
      <c r="EV54" s="46">
        <f t="shared" si="228"/>
        <v>0</v>
      </c>
      <c r="EW54" s="46">
        <f t="shared" si="234"/>
        <v>0</v>
      </c>
      <c r="EX54" s="46">
        <f t="shared" si="241"/>
        <v>0</v>
      </c>
      <c r="EY54" s="46">
        <f t="shared" si="249"/>
        <v>0</v>
      </c>
      <c r="EZ54" s="46">
        <f t="shared" si="256"/>
        <v>0</v>
      </c>
      <c r="FA54" s="46">
        <f t="shared" si="263"/>
        <v>0</v>
      </c>
      <c r="FB54" s="46">
        <f aca="true" t="shared" si="269" ref="FB54:FB73">IF($FH$2&gt;49,ER44,0)</f>
        <v>0</v>
      </c>
      <c r="FC54" s="46">
        <f>IF($FH$2&gt;3,$DF$4,0)</f>
        <v>0</v>
      </c>
      <c r="FE54" s="46">
        <f t="shared" si="8"/>
        <v>22100</v>
      </c>
      <c r="FF54" s="47" t="e">
        <f>#REF!*FE54</f>
        <v>#REF!</v>
      </c>
      <c r="FH54" s="8"/>
      <c r="FI54" s="8"/>
      <c r="FJ54" s="8"/>
      <c r="FK54" s="8"/>
      <c r="FL54" s="8"/>
      <c r="FN54" s="15">
        <v>53</v>
      </c>
      <c r="FO54" s="23">
        <f t="shared" si="141"/>
        <v>52</v>
      </c>
      <c r="FP54" s="25">
        <f t="shared" si="136"/>
        <v>104</v>
      </c>
      <c r="FQ54" s="14">
        <f t="shared" si="13"/>
        <v>1040</v>
      </c>
      <c r="FR54" s="35">
        <f t="shared" si="142"/>
        <v>1326</v>
      </c>
      <c r="FS54" s="26">
        <f t="shared" si="19"/>
        <v>2652</v>
      </c>
      <c r="FT54" s="14">
        <f t="shared" si="14"/>
        <v>26520</v>
      </c>
      <c r="FU54" s="44">
        <f t="shared" si="15"/>
        <v>27560</v>
      </c>
      <c r="FV54" s="78">
        <f t="shared" si="25"/>
        <v>22330</v>
      </c>
      <c r="FW54" s="8">
        <f t="shared" si="223"/>
        <v>40267.5</v>
      </c>
      <c r="FX54" s="8">
        <f t="shared" si="216"/>
        <v>43890</v>
      </c>
      <c r="FY54" s="8">
        <f t="shared" si="209"/>
        <v>47355</v>
      </c>
      <c r="FZ54" s="10">
        <f t="shared" si="202"/>
        <v>50666</v>
      </c>
      <c r="GA54" s="8">
        <f>FR57*$GK$7</f>
        <v>5197.5</v>
      </c>
      <c r="GB54" s="8">
        <f>GB53+(FR57*$GK$7)</f>
        <v>10206</v>
      </c>
      <c r="GC54" s="8">
        <f t="shared" si="264"/>
        <v>15029</v>
      </c>
      <c r="GD54" s="8">
        <f t="shared" si="257"/>
        <v>19670</v>
      </c>
      <c r="GE54" s="8">
        <f t="shared" si="250"/>
        <v>24132.5</v>
      </c>
      <c r="GF54" s="8">
        <f t="shared" si="242"/>
        <v>28420</v>
      </c>
      <c r="GG54" s="8">
        <f t="shared" si="235"/>
        <v>32536</v>
      </c>
      <c r="GH54" s="9" t="e">
        <f>((FO57+FR57+1)*#REF!)/1000</f>
        <v>#REF!</v>
      </c>
    </row>
    <row r="55" spans="1:190" ht="87.75">
      <c r="A55" s="46">
        <v>54</v>
      </c>
      <c r="B55" s="46">
        <v>1</v>
      </c>
      <c r="C55" s="47" t="e">
        <f>#REF!</f>
        <v>#REF!</v>
      </c>
      <c r="D55" s="46">
        <v>53</v>
      </c>
      <c r="E55" s="46">
        <f t="shared" si="144"/>
        <v>0</v>
      </c>
      <c r="F55" s="46">
        <f t="shared" si="148"/>
        <v>0</v>
      </c>
      <c r="G55" s="46">
        <f t="shared" si="153"/>
        <v>0</v>
      </c>
      <c r="H55" s="46">
        <f t="shared" si="161"/>
        <v>0</v>
      </c>
      <c r="I55" s="46">
        <f t="shared" si="168"/>
        <v>0</v>
      </c>
      <c r="J55" s="46">
        <f t="shared" si="175"/>
        <v>0</v>
      </c>
      <c r="K55" s="46">
        <f t="shared" si="182"/>
        <v>0</v>
      </c>
      <c r="L55" s="46">
        <f t="shared" si="189"/>
        <v>0</v>
      </c>
      <c r="M55" s="46">
        <f t="shared" si="196"/>
        <v>0</v>
      </c>
      <c r="N55" s="46">
        <f t="shared" si="203"/>
        <v>0</v>
      </c>
      <c r="O55" s="46">
        <f t="shared" si="210"/>
        <v>0</v>
      </c>
      <c r="P55" s="46">
        <f t="shared" si="217"/>
        <v>0</v>
      </c>
      <c r="Q55" s="46">
        <f t="shared" si="224"/>
        <v>0</v>
      </c>
      <c r="R55" s="46">
        <f t="shared" si="229"/>
        <v>0</v>
      </c>
      <c r="S55" s="46">
        <f t="shared" si="236"/>
        <v>0</v>
      </c>
      <c r="T55" s="46">
        <f t="shared" si="243"/>
        <v>0</v>
      </c>
      <c r="U55" s="46">
        <f t="shared" si="251"/>
        <v>0</v>
      </c>
      <c r="V55" s="46">
        <f t="shared" si="258"/>
        <v>0</v>
      </c>
      <c r="W55" s="46">
        <f t="shared" si="265"/>
        <v>0</v>
      </c>
      <c r="X55" s="46">
        <f aca="true" t="shared" si="270" ref="X55:X86">IF($FH$2&gt;21,D35,0)</f>
        <v>0</v>
      </c>
      <c r="Y55" s="46">
        <f t="shared" si="94"/>
        <v>0</v>
      </c>
      <c r="Z55" s="46">
        <f t="shared" si="97"/>
        <v>0</v>
      </c>
      <c r="AA55" s="46">
        <f t="shared" si="101"/>
        <v>0</v>
      </c>
      <c r="AB55" s="46">
        <f t="shared" si="105"/>
        <v>0</v>
      </c>
      <c r="AC55" s="46">
        <f t="shared" si="109"/>
        <v>0</v>
      </c>
      <c r="AD55" s="46">
        <f t="shared" si="113"/>
        <v>0</v>
      </c>
      <c r="AE55" s="46">
        <f t="shared" si="117"/>
        <v>0</v>
      </c>
      <c r="AF55" s="46">
        <f t="shared" si="121"/>
        <v>0</v>
      </c>
      <c r="AG55" s="46">
        <f t="shared" si="125"/>
        <v>0</v>
      </c>
      <c r="AH55" s="46">
        <f t="shared" si="129"/>
        <v>0</v>
      </c>
      <c r="AI55" s="46">
        <f t="shared" si="133"/>
        <v>0</v>
      </c>
      <c r="AJ55" s="46">
        <f t="shared" si="138"/>
        <v>0</v>
      </c>
      <c r="AK55" s="46">
        <f t="shared" si="145"/>
        <v>0</v>
      </c>
      <c r="AL55" s="46">
        <f t="shared" si="149"/>
        <v>0</v>
      </c>
      <c r="AM55" s="46">
        <f t="shared" si="154"/>
        <v>0</v>
      </c>
      <c r="AN55" s="46">
        <f t="shared" si="162"/>
        <v>0</v>
      </c>
      <c r="AO55" s="46">
        <f t="shared" si="169"/>
        <v>0</v>
      </c>
      <c r="AP55" s="46">
        <f t="shared" si="176"/>
        <v>0</v>
      </c>
      <c r="AQ55" s="46">
        <f t="shared" si="183"/>
        <v>0</v>
      </c>
      <c r="AR55" s="46">
        <f t="shared" si="190"/>
        <v>0</v>
      </c>
      <c r="AS55" s="46">
        <f t="shared" si="197"/>
        <v>0</v>
      </c>
      <c r="AT55" s="46">
        <f t="shared" si="204"/>
        <v>0</v>
      </c>
      <c r="AU55" s="46">
        <f t="shared" si="211"/>
        <v>0</v>
      </c>
      <c r="AV55" s="46">
        <f t="shared" si="218"/>
        <v>0</v>
      </c>
      <c r="AW55" s="46">
        <f t="shared" si="225"/>
        <v>0</v>
      </c>
      <c r="AX55" s="46">
        <f t="shared" si="230"/>
        <v>0</v>
      </c>
      <c r="AY55" s="46">
        <f t="shared" si="237"/>
        <v>0</v>
      </c>
      <c r="AZ55" s="46">
        <f t="shared" si="244"/>
        <v>0</v>
      </c>
      <c r="BA55" s="46">
        <f t="shared" si="252"/>
        <v>0</v>
      </c>
      <c r="BB55" s="46">
        <f t="shared" si="259"/>
        <v>0</v>
      </c>
      <c r="BC55" s="46">
        <f t="shared" si="6"/>
        <v>53</v>
      </c>
      <c r="BD55" s="6" t="e">
        <f>#REF!*BC55</f>
        <v>#REF!</v>
      </c>
      <c r="BE55" s="46">
        <f t="shared" si="245"/>
        <v>1378</v>
      </c>
      <c r="BF55" s="46">
        <f t="shared" si="155"/>
        <v>0</v>
      </c>
      <c r="BG55" s="46">
        <f t="shared" si="156"/>
        <v>0</v>
      </c>
      <c r="BH55" s="46">
        <f t="shared" si="163"/>
        <v>0</v>
      </c>
      <c r="BI55" s="46">
        <f t="shared" si="170"/>
        <v>0</v>
      </c>
      <c r="BJ55" s="46">
        <f t="shared" si="177"/>
        <v>0</v>
      </c>
      <c r="BK55" s="46">
        <f t="shared" si="184"/>
        <v>0</v>
      </c>
      <c r="BL55" s="46">
        <f t="shared" si="191"/>
        <v>0</v>
      </c>
      <c r="BM55" s="46">
        <f t="shared" si="198"/>
        <v>0</v>
      </c>
      <c r="BN55" s="46">
        <f t="shared" si="205"/>
        <v>0</v>
      </c>
      <c r="BO55" s="46">
        <f t="shared" si="212"/>
        <v>0</v>
      </c>
      <c r="BP55" s="46">
        <f t="shared" si="219"/>
        <v>0</v>
      </c>
      <c r="BQ55" s="46">
        <f t="shared" si="226"/>
        <v>0</v>
      </c>
      <c r="BR55" s="46">
        <f t="shared" si="231"/>
        <v>0</v>
      </c>
      <c r="BS55" s="46">
        <f t="shared" si="238"/>
        <v>0</v>
      </c>
      <c r="BT55" s="46">
        <f t="shared" si="246"/>
        <v>0</v>
      </c>
      <c r="BU55" s="46">
        <f t="shared" si="253"/>
        <v>0</v>
      </c>
      <c r="BV55" s="46">
        <f t="shared" si="260"/>
        <v>0</v>
      </c>
      <c r="BW55" s="46">
        <f t="shared" si="266"/>
        <v>0</v>
      </c>
      <c r="BX55" s="46">
        <f aca="true" t="shared" si="271" ref="BX55:BX86">IF($FH$2&gt;20,BN45,0)</f>
        <v>0</v>
      </c>
      <c r="BY55" s="46">
        <f t="shared" si="95"/>
        <v>0</v>
      </c>
      <c r="BZ55" s="46">
        <f t="shared" si="98"/>
        <v>0</v>
      </c>
      <c r="CA55" s="46">
        <f t="shared" si="102"/>
        <v>0</v>
      </c>
      <c r="CB55" s="46">
        <f t="shared" si="106"/>
        <v>0</v>
      </c>
      <c r="CC55" s="46">
        <f t="shared" si="110"/>
        <v>0</v>
      </c>
      <c r="CD55" s="46">
        <f t="shared" si="114"/>
        <v>0</v>
      </c>
      <c r="CE55" s="46">
        <f t="shared" si="118"/>
        <v>0</v>
      </c>
      <c r="CF55" s="46">
        <f t="shared" si="122"/>
        <v>0</v>
      </c>
      <c r="CG55" s="46">
        <f t="shared" si="126"/>
        <v>0</v>
      </c>
      <c r="CH55" s="46">
        <f t="shared" si="130"/>
        <v>0</v>
      </c>
      <c r="CI55" s="46">
        <f t="shared" si="134"/>
        <v>0</v>
      </c>
      <c r="CJ55" s="46">
        <f t="shared" si="139"/>
        <v>0</v>
      </c>
      <c r="CK55" s="46">
        <f t="shared" si="146"/>
        <v>0</v>
      </c>
      <c r="CL55" s="46">
        <f t="shared" si="150"/>
        <v>0</v>
      </c>
      <c r="CM55" s="46">
        <f t="shared" si="157"/>
        <v>0</v>
      </c>
      <c r="CN55" s="46">
        <f t="shared" si="164"/>
        <v>0</v>
      </c>
      <c r="CO55" s="46">
        <f t="shared" si="171"/>
        <v>0</v>
      </c>
      <c r="CP55" s="46">
        <f t="shared" si="178"/>
        <v>0</v>
      </c>
      <c r="CQ55" s="46">
        <f t="shared" si="185"/>
        <v>0</v>
      </c>
      <c r="CR55" s="46">
        <f t="shared" si="192"/>
        <v>0</v>
      </c>
      <c r="CS55" s="46">
        <f t="shared" si="199"/>
        <v>0</v>
      </c>
      <c r="CT55" s="46">
        <f t="shared" si="206"/>
        <v>0</v>
      </c>
      <c r="CU55" s="46">
        <f t="shared" si="213"/>
        <v>0</v>
      </c>
      <c r="CV55" s="46">
        <f t="shared" si="220"/>
        <v>0</v>
      </c>
      <c r="CW55" s="46">
        <f t="shared" si="227"/>
        <v>0</v>
      </c>
      <c r="CX55" s="46">
        <f t="shared" si="232"/>
        <v>0</v>
      </c>
      <c r="CY55" s="46">
        <f t="shared" si="239"/>
        <v>0</v>
      </c>
      <c r="CZ55" s="46">
        <f t="shared" si="247"/>
        <v>0</v>
      </c>
      <c r="DA55" s="46">
        <f t="shared" si="254"/>
        <v>0</v>
      </c>
      <c r="DB55" s="46">
        <f t="shared" si="261"/>
        <v>0</v>
      </c>
      <c r="DC55" s="46">
        <f t="shared" si="267"/>
        <v>0</v>
      </c>
      <c r="DD55" s="46">
        <f t="shared" si="7"/>
        <v>1378</v>
      </c>
      <c r="DE55" s="47" t="e">
        <f>#REF!*DD55</f>
        <v>#REF!</v>
      </c>
      <c r="DF55" s="46">
        <f t="shared" si="45"/>
        <v>23426</v>
      </c>
      <c r="DG55" s="46">
        <f t="shared" si="158"/>
        <v>0</v>
      </c>
      <c r="DH55" s="46">
        <f t="shared" si="165"/>
        <v>0</v>
      </c>
      <c r="DI55" s="46">
        <f t="shared" si="172"/>
        <v>0</v>
      </c>
      <c r="DJ55" s="46">
        <f t="shared" si="179"/>
        <v>0</v>
      </c>
      <c r="DK55" s="46">
        <f t="shared" si="186"/>
        <v>0</v>
      </c>
      <c r="DL55" s="46">
        <f t="shared" si="193"/>
        <v>0</v>
      </c>
      <c r="DM55" s="46">
        <f t="shared" si="200"/>
        <v>0</v>
      </c>
      <c r="DN55" s="46">
        <f t="shared" si="207"/>
        <v>0</v>
      </c>
      <c r="DO55" s="46">
        <f t="shared" si="214"/>
        <v>0</v>
      </c>
      <c r="DP55" s="46">
        <f t="shared" si="221"/>
        <v>0</v>
      </c>
      <c r="DQ55" s="46">
        <f t="shared" si="233"/>
        <v>0</v>
      </c>
      <c r="DR55" s="46">
        <f t="shared" si="240"/>
        <v>0</v>
      </c>
      <c r="DS55" s="46">
        <f t="shared" si="248"/>
        <v>0</v>
      </c>
      <c r="DT55" s="46">
        <f t="shared" si="255"/>
        <v>0</v>
      </c>
      <c r="DU55" s="46">
        <f t="shared" si="262"/>
        <v>0</v>
      </c>
      <c r="DV55" s="46">
        <f t="shared" si="268"/>
        <v>0</v>
      </c>
      <c r="DW55" s="46">
        <f aca="true" t="shared" si="272" ref="DW55:DW73">IF($FH$2&gt;18,DM45,0)</f>
        <v>0</v>
      </c>
      <c r="DX55" s="46">
        <f t="shared" si="96"/>
        <v>0</v>
      </c>
      <c r="DY55" s="46">
        <f t="shared" si="99"/>
        <v>0</v>
      </c>
      <c r="DZ55" s="46">
        <f t="shared" si="103"/>
        <v>0</v>
      </c>
      <c r="EA55" s="46">
        <f t="shared" si="107"/>
        <v>0</v>
      </c>
      <c r="EB55" s="46">
        <f t="shared" si="111"/>
        <v>0</v>
      </c>
      <c r="EC55" s="46">
        <f t="shared" si="115"/>
        <v>0</v>
      </c>
      <c r="ED55" s="46">
        <f t="shared" si="119"/>
        <v>0</v>
      </c>
      <c r="EE55" s="46">
        <f t="shared" si="123"/>
        <v>0</v>
      </c>
      <c r="EF55" s="46">
        <f t="shared" si="127"/>
        <v>0</v>
      </c>
      <c r="EG55" s="46">
        <f t="shared" si="131"/>
        <v>0</v>
      </c>
      <c r="EH55" s="46">
        <f t="shared" si="135"/>
        <v>0</v>
      </c>
      <c r="EI55" s="46">
        <f t="shared" si="140"/>
        <v>0</v>
      </c>
      <c r="EJ55" s="46">
        <f t="shared" si="147"/>
        <v>0</v>
      </c>
      <c r="EK55" s="46">
        <f t="shared" si="151"/>
        <v>0</v>
      </c>
      <c r="EL55" s="46">
        <f t="shared" si="159"/>
        <v>0</v>
      </c>
      <c r="EM55" s="46">
        <f t="shared" si="166"/>
        <v>0</v>
      </c>
      <c r="EN55" s="46">
        <f t="shared" si="173"/>
        <v>0</v>
      </c>
      <c r="EO55" s="46">
        <f t="shared" si="180"/>
        <v>0</v>
      </c>
      <c r="EP55" s="46">
        <f t="shared" si="187"/>
        <v>0</v>
      </c>
      <c r="EQ55" s="46">
        <f t="shared" si="194"/>
        <v>0</v>
      </c>
      <c r="ER55" s="46">
        <f t="shared" si="201"/>
        <v>0</v>
      </c>
      <c r="ES55" s="46">
        <f t="shared" si="208"/>
        <v>0</v>
      </c>
      <c r="ET55" s="46">
        <f t="shared" si="215"/>
        <v>0</v>
      </c>
      <c r="EU55" s="46">
        <f t="shared" si="222"/>
        <v>0</v>
      </c>
      <c r="EV55" s="46">
        <f t="shared" si="228"/>
        <v>0</v>
      </c>
      <c r="EW55" s="46">
        <f t="shared" si="234"/>
        <v>0</v>
      </c>
      <c r="EX55" s="46">
        <f t="shared" si="241"/>
        <v>0</v>
      </c>
      <c r="EY55" s="46">
        <f t="shared" si="249"/>
        <v>0</v>
      </c>
      <c r="EZ55" s="46">
        <f t="shared" si="256"/>
        <v>0</v>
      </c>
      <c r="FA55" s="46">
        <f t="shared" si="263"/>
        <v>0</v>
      </c>
      <c r="FB55" s="46">
        <f t="shared" si="269"/>
        <v>0</v>
      </c>
      <c r="FC55" s="46">
        <f aca="true" t="shared" si="273" ref="FC55:FC73">IF($FH$2&gt;50,ES45,0)</f>
        <v>0</v>
      </c>
      <c r="FD55" s="46">
        <f>IF($FH$2&gt;3,$DF$4,0)</f>
        <v>0</v>
      </c>
      <c r="FE55" s="46">
        <f t="shared" si="8"/>
        <v>23426</v>
      </c>
      <c r="FF55" s="47" t="e">
        <f>#REF!*FE55</f>
        <v>#REF!</v>
      </c>
      <c r="FI55" s="8"/>
      <c r="FJ55" s="8"/>
      <c r="FK55" s="8"/>
      <c r="FL55" s="8"/>
      <c r="FN55" s="15">
        <v>54</v>
      </c>
      <c r="FO55" s="23">
        <f t="shared" si="141"/>
        <v>53</v>
      </c>
      <c r="FP55" s="25">
        <f t="shared" si="136"/>
        <v>106</v>
      </c>
      <c r="FQ55" s="14">
        <f t="shared" si="13"/>
        <v>1060</v>
      </c>
      <c r="FR55" s="35">
        <f t="shared" si="142"/>
        <v>1378</v>
      </c>
      <c r="FS55" s="26">
        <f t="shared" si="19"/>
        <v>2756</v>
      </c>
      <c r="FT55" s="14">
        <f t="shared" si="14"/>
        <v>27560</v>
      </c>
      <c r="FU55" s="44">
        <f t="shared" si="15"/>
        <v>28620</v>
      </c>
      <c r="FV55" s="78">
        <f t="shared" si="25"/>
        <v>27338.5</v>
      </c>
      <c r="FW55" s="8">
        <f t="shared" si="223"/>
        <v>45657.5</v>
      </c>
      <c r="FX55" s="8">
        <f t="shared" si="216"/>
        <v>49280</v>
      </c>
      <c r="FY55" s="10">
        <f t="shared" si="209"/>
        <v>52745</v>
      </c>
      <c r="FZ55" s="8">
        <f>FR58*$GK$7</f>
        <v>5390</v>
      </c>
      <c r="GA55" s="8">
        <f>GA54+(FR58*$GK$7)</f>
        <v>10587.5</v>
      </c>
      <c r="GB55" s="8">
        <f>GB54+(FR58*$GK$7)</f>
        <v>15596</v>
      </c>
      <c r="GC55" s="8">
        <f t="shared" si="264"/>
        <v>20419</v>
      </c>
      <c r="GD55" s="8">
        <f t="shared" si="257"/>
        <v>25060</v>
      </c>
      <c r="GE55" s="8">
        <f t="shared" si="250"/>
        <v>29522.5</v>
      </c>
      <c r="GF55" s="8">
        <f t="shared" si="242"/>
        <v>33810</v>
      </c>
      <c r="GG55" s="8">
        <f t="shared" si="235"/>
        <v>37926</v>
      </c>
      <c r="GH55" s="9" t="e">
        <f>((FO58+FR58+1)*#REF!)/1000</f>
        <v>#REF!</v>
      </c>
    </row>
    <row r="56" spans="1:190" ht="87.75">
      <c r="A56" s="46">
        <v>55</v>
      </c>
      <c r="B56" s="46">
        <v>1</v>
      </c>
      <c r="C56" s="47" t="e">
        <f>#REF!</f>
        <v>#REF!</v>
      </c>
      <c r="D56" s="46">
        <v>54</v>
      </c>
      <c r="E56" s="46">
        <f t="shared" si="144"/>
        <v>0</v>
      </c>
      <c r="F56" s="46">
        <f t="shared" si="148"/>
        <v>0</v>
      </c>
      <c r="G56" s="46">
        <f t="shared" si="153"/>
        <v>0</v>
      </c>
      <c r="H56" s="46">
        <f t="shared" si="161"/>
        <v>0</v>
      </c>
      <c r="I56" s="46">
        <f t="shared" si="168"/>
        <v>0</v>
      </c>
      <c r="J56" s="46">
        <f t="shared" si="175"/>
        <v>0</v>
      </c>
      <c r="K56" s="46">
        <f t="shared" si="182"/>
        <v>0</v>
      </c>
      <c r="L56" s="46">
        <f t="shared" si="189"/>
        <v>0</v>
      </c>
      <c r="M56" s="46">
        <f t="shared" si="196"/>
        <v>0</v>
      </c>
      <c r="N56" s="46">
        <f t="shared" si="203"/>
        <v>0</v>
      </c>
      <c r="O56" s="46">
        <f t="shared" si="210"/>
        <v>0</v>
      </c>
      <c r="P56" s="46">
        <f t="shared" si="217"/>
        <v>0</v>
      </c>
      <c r="Q56" s="46">
        <f t="shared" si="224"/>
        <v>0</v>
      </c>
      <c r="R56" s="46">
        <f t="shared" si="229"/>
        <v>0</v>
      </c>
      <c r="S56" s="46">
        <f t="shared" si="236"/>
        <v>0</v>
      </c>
      <c r="T56" s="46">
        <f t="shared" si="243"/>
        <v>0</v>
      </c>
      <c r="U56" s="46">
        <f t="shared" si="251"/>
        <v>0</v>
      </c>
      <c r="V56" s="46">
        <f t="shared" si="258"/>
        <v>0</v>
      </c>
      <c r="W56" s="46">
        <f t="shared" si="265"/>
        <v>0</v>
      </c>
      <c r="X56" s="46">
        <f t="shared" si="270"/>
        <v>0</v>
      </c>
      <c r="Y56" s="46">
        <f aca="true" t="shared" si="274" ref="Y56:Y87">IF($FH$2&gt;22,D35,0)</f>
        <v>0</v>
      </c>
      <c r="Z56" s="46">
        <f t="shared" si="97"/>
        <v>0</v>
      </c>
      <c r="AA56" s="46">
        <f t="shared" si="101"/>
        <v>0</v>
      </c>
      <c r="AB56" s="46">
        <f t="shared" si="105"/>
        <v>0</v>
      </c>
      <c r="AC56" s="46">
        <f t="shared" si="109"/>
        <v>0</v>
      </c>
      <c r="AD56" s="46">
        <f t="shared" si="113"/>
        <v>0</v>
      </c>
      <c r="AE56" s="46">
        <f t="shared" si="117"/>
        <v>0</v>
      </c>
      <c r="AF56" s="46">
        <f t="shared" si="121"/>
        <v>0</v>
      </c>
      <c r="AG56" s="46">
        <f t="shared" si="125"/>
        <v>0</v>
      </c>
      <c r="AH56" s="46">
        <f t="shared" si="129"/>
        <v>0</v>
      </c>
      <c r="AI56" s="46">
        <f t="shared" si="133"/>
        <v>0</v>
      </c>
      <c r="AJ56" s="46">
        <f t="shared" si="138"/>
        <v>0</v>
      </c>
      <c r="AK56" s="46">
        <f t="shared" si="145"/>
        <v>0</v>
      </c>
      <c r="AL56" s="46">
        <f t="shared" si="149"/>
        <v>0</v>
      </c>
      <c r="AM56" s="46">
        <f t="shared" si="154"/>
        <v>0</v>
      </c>
      <c r="AN56" s="46">
        <f t="shared" si="162"/>
        <v>0</v>
      </c>
      <c r="AO56" s="46">
        <f t="shared" si="169"/>
        <v>0</v>
      </c>
      <c r="AP56" s="46">
        <f t="shared" si="176"/>
        <v>0</v>
      </c>
      <c r="AQ56" s="46">
        <f t="shared" si="183"/>
        <v>0</v>
      </c>
      <c r="AR56" s="46">
        <f t="shared" si="190"/>
        <v>0</v>
      </c>
      <c r="AS56" s="46">
        <f t="shared" si="197"/>
        <v>0</v>
      </c>
      <c r="AT56" s="46">
        <f t="shared" si="204"/>
        <v>0</v>
      </c>
      <c r="AU56" s="46">
        <f t="shared" si="211"/>
        <v>0</v>
      </c>
      <c r="AV56" s="46">
        <f t="shared" si="218"/>
        <v>0</v>
      </c>
      <c r="AW56" s="46">
        <f t="shared" si="225"/>
        <v>0</v>
      </c>
      <c r="AX56" s="46">
        <f t="shared" si="230"/>
        <v>0</v>
      </c>
      <c r="AY56" s="46">
        <f t="shared" si="237"/>
        <v>0</v>
      </c>
      <c r="AZ56" s="46">
        <f t="shared" si="244"/>
        <v>0</v>
      </c>
      <c r="BA56" s="46">
        <f t="shared" si="252"/>
        <v>0</v>
      </c>
      <c r="BB56" s="46">
        <f t="shared" si="259"/>
        <v>0</v>
      </c>
      <c r="BC56" s="46">
        <f t="shared" si="6"/>
        <v>54</v>
      </c>
      <c r="BD56" s="6" t="e">
        <f>#REF!*BC56</f>
        <v>#REF!</v>
      </c>
      <c r="BE56" s="46">
        <f t="shared" si="245"/>
        <v>1431</v>
      </c>
      <c r="BF56" s="46">
        <f t="shared" si="155"/>
        <v>0</v>
      </c>
      <c r="BG56" s="46">
        <f t="shared" si="156"/>
        <v>0</v>
      </c>
      <c r="BH56" s="46">
        <f t="shared" si="163"/>
        <v>0</v>
      </c>
      <c r="BI56" s="46">
        <f t="shared" si="170"/>
        <v>0</v>
      </c>
      <c r="BJ56" s="46">
        <f t="shared" si="177"/>
        <v>0</v>
      </c>
      <c r="BK56" s="46">
        <f t="shared" si="184"/>
        <v>0</v>
      </c>
      <c r="BL56" s="46">
        <f t="shared" si="191"/>
        <v>0</v>
      </c>
      <c r="BM56" s="46">
        <f t="shared" si="198"/>
        <v>0</v>
      </c>
      <c r="BN56" s="46">
        <f t="shared" si="205"/>
        <v>0</v>
      </c>
      <c r="BO56" s="46">
        <f t="shared" si="212"/>
        <v>0</v>
      </c>
      <c r="BP56" s="46">
        <f t="shared" si="219"/>
        <v>0</v>
      </c>
      <c r="BQ56" s="46">
        <f t="shared" si="226"/>
        <v>0</v>
      </c>
      <c r="BR56" s="46">
        <f t="shared" si="231"/>
        <v>0</v>
      </c>
      <c r="BS56" s="46">
        <f t="shared" si="238"/>
        <v>0</v>
      </c>
      <c r="BT56" s="46">
        <f t="shared" si="246"/>
        <v>0</v>
      </c>
      <c r="BU56" s="46">
        <f t="shared" si="253"/>
        <v>0</v>
      </c>
      <c r="BV56" s="46">
        <f t="shared" si="260"/>
        <v>0</v>
      </c>
      <c r="BW56" s="46">
        <f t="shared" si="266"/>
        <v>0</v>
      </c>
      <c r="BX56" s="46">
        <f t="shared" si="271"/>
        <v>0</v>
      </c>
      <c r="BY56" s="46">
        <f aca="true" t="shared" si="275" ref="BY56:BY87">IF($FH$2&gt;21,BO46,0)</f>
        <v>0</v>
      </c>
      <c r="BZ56" s="46">
        <f t="shared" si="98"/>
        <v>0</v>
      </c>
      <c r="CA56" s="46">
        <f t="shared" si="102"/>
        <v>0</v>
      </c>
      <c r="CB56" s="46">
        <f t="shared" si="106"/>
        <v>0</v>
      </c>
      <c r="CC56" s="46">
        <f t="shared" si="110"/>
        <v>0</v>
      </c>
      <c r="CD56" s="46">
        <f t="shared" si="114"/>
        <v>0</v>
      </c>
      <c r="CE56" s="46">
        <f t="shared" si="118"/>
        <v>0</v>
      </c>
      <c r="CF56" s="46">
        <f t="shared" si="122"/>
        <v>0</v>
      </c>
      <c r="CG56" s="46">
        <f t="shared" si="126"/>
        <v>0</v>
      </c>
      <c r="CH56" s="46">
        <f t="shared" si="130"/>
        <v>0</v>
      </c>
      <c r="CI56" s="46">
        <f t="shared" si="134"/>
        <v>0</v>
      </c>
      <c r="CJ56" s="46">
        <f t="shared" si="139"/>
        <v>0</v>
      </c>
      <c r="CK56" s="46">
        <f t="shared" si="146"/>
        <v>0</v>
      </c>
      <c r="CL56" s="46">
        <f t="shared" si="150"/>
        <v>0</v>
      </c>
      <c r="CM56" s="46">
        <f t="shared" si="157"/>
        <v>0</v>
      </c>
      <c r="CN56" s="46">
        <f t="shared" si="164"/>
        <v>0</v>
      </c>
      <c r="CO56" s="46">
        <f t="shared" si="171"/>
        <v>0</v>
      </c>
      <c r="CP56" s="46">
        <f t="shared" si="178"/>
        <v>0</v>
      </c>
      <c r="CQ56" s="46">
        <f t="shared" si="185"/>
        <v>0</v>
      </c>
      <c r="CR56" s="46">
        <f t="shared" si="192"/>
        <v>0</v>
      </c>
      <c r="CS56" s="46">
        <f t="shared" si="199"/>
        <v>0</v>
      </c>
      <c r="CT56" s="46">
        <f t="shared" si="206"/>
        <v>0</v>
      </c>
      <c r="CU56" s="46">
        <f t="shared" si="213"/>
        <v>0</v>
      </c>
      <c r="CV56" s="46">
        <f t="shared" si="220"/>
        <v>0</v>
      </c>
      <c r="CW56" s="46">
        <f t="shared" si="227"/>
        <v>0</v>
      </c>
      <c r="CX56" s="46">
        <f t="shared" si="232"/>
        <v>0</v>
      </c>
      <c r="CY56" s="46">
        <f t="shared" si="239"/>
        <v>0</v>
      </c>
      <c r="CZ56" s="46">
        <f t="shared" si="247"/>
        <v>0</v>
      </c>
      <c r="DA56" s="46">
        <f t="shared" si="254"/>
        <v>0</v>
      </c>
      <c r="DB56" s="46">
        <f t="shared" si="261"/>
        <v>0</v>
      </c>
      <c r="DC56" s="46">
        <f t="shared" si="267"/>
        <v>0</v>
      </c>
      <c r="DD56" s="46">
        <f t="shared" si="7"/>
        <v>1431</v>
      </c>
      <c r="DE56" s="47" t="e">
        <f>#REF!*DD56</f>
        <v>#REF!</v>
      </c>
      <c r="DF56" s="46">
        <f t="shared" si="45"/>
        <v>24804</v>
      </c>
      <c r="DG56" s="46">
        <f t="shared" si="158"/>
        <v>0</v>
      </c>
      <c r="DH56" s="46">
        <f t="shared" si="165"/>
        <v>0</v>
      </c>
      <c r="DI56" s="46">
        <f t="shared" si="172"/>
        <v>0</v>
      </c>
      <c r="DJ56" s="46">
        <f t="shared" si="179"/>
        <v>0</v>
      </c>
      <c r="DK56" s="46">
        <f t="shared" si="186"/>
        <v>0</v>
      </c>
      <c r="DL56" s="46">
        <f t="shared" si="193"/>
        <v>0</v>
      </c>
      <c r="DM56" s="46">
        <f t="shared" si="200"/>
        <v>0</v>
      </c>
      <c r="DN56" s="46">
        <f t="shared" si="207"/>
        <v>0</v>
      </c>
      <c r="DO56" s="46">
        <f t="shared" si="214"/>
        <v>0</v>
      </c>
      <c r="DP56" s="46">
        <f t="shared" si="221"/>
        <v>0</v>
      </c>
      <c r="DQ56" s="46">
        <f t="shared" si="233"/>
        <v>0</v>
      </c>
      <c r="DR56" s="46">
        <f t="shared" si="240"/>
        <v>0</v>
      </c>
      <c r="DS56" s="46">
        <f t="shared" si="248"/>
        <v>0</v>
      </c>
      <c r="DT56" s="46">
        <f t="shared" si="255"/>
        <v>0</v>
      </c>
      <c r="DU56" s="46">
        <f t="shared" si="262"/>
        <v>0</v>
      </c>
      <c r="DV56" s="46">
        <f t="shared" si="268"/>
        <v>0</v>
      </c>
      <c r="DW56" s="46">
        <f t="shared" si="272"/>
        <v>0</v>
      </c>
      <c r="DX56" s="46">
        <f aca="true" t="shared" si="276" ref="DX56:DX73">IF($FH$2&gt;19,DN46,0)</f>
        <v>0</v>
      </c>
      <c r="DY56" s="46">
        <f t="shared" si="99"/>
        <v>0</v>
      </c>
      <c r="DZ56" s="46">
        <f t="shared" si="103"/>
        <v>0</v>
      </c>
      <c r="EA56" s="46">
        <f t="shared" si="107"/>
        <v>0</v>
      </c>
      <c r="EB56" s="46">
        <f t="shared" si="111"/>
        <v>0</v>
      </c>
      <c r="EC56" s="46">
        <f t="shared" si="115"/>
        <v>0</v>
      </c>
      <c r="ED56" s="46">
        <f t="shared" si="119"/>
        <v>0</v>
      </c>
      <c r="EE56" s="46">
        <f t="shared" si="123"/>
        <v>0</v>
      </c>
      <c r="EF56" s="46">
        <f t="shared" si="127"/>
        <v>0</v>
      </c>
      <c r="EG56" s="46">
        <f t="shared" si="131"/>
        <v>0</v>
      </c>
      <c r="EH56" s="46">
        <f t="shared" si="135"/>
        <v>0</v>
      </c>
      <c r="EI56" s="46">
        <f t="shared" si="140"/>
        <v>0</v>
      </c>
      <c r="EJ56" s="46">
        <f t="shared" si="147"/>
        <v>0</v>
      </c>
      <c r="EK56" s="46">
        <f t="shared" si="151"/>
        <v>0</v>
      </c>
      <c r="EL56" s="46">
        <f t="shared" si="159"/>
        <v>0</v>
      </c>
      <c r="EM56" s="46">
        <f t="shared" si="166"/>
        <v>0</v>
      </c>
      <c r="EN56" s="46">
        <f t="shared" si="173"/>
        <v>0</v>
      </c>
      <c r="EO56" s="46">
        <f t="shared" si="180"/>
        <v>0</v>
      </c>
      <c r="EP56" s="46">
        <f t="shared" si="187"/>
        <v>0</v>
      </c>
      <c r="EQ56" s="46">
        <f t="shared" si="194"/>
        <v>0</v>
      </c>
      <c r="ER56" s="46">
        <f t="shared" si="201"/>
        <v>0</v>
      </c>
      <c r="ES56" s="46">
        <f t="shared" si="208"/>
        <v>0</v>
      </c>
      <c r="ET56" s="46">
        <f t="shared" si="215"/>
        <v>0</v>
      </c>
      <c r="EU56" s="46">
        <f t="shared" si="222"/>
        <v>0</v>
      </c>
      <c r="EV56" s="46">
        <f t="shared" si="228"/>
        <v>0</v>
      </c>
      <c r="EW56" s="46">
        <f t="shared" si="234"/>
        <v>0</v>
      </c>
      <c r="EX56" s="46">
        <f t="shared" si="241"/>
        <v>0</v>
      </c>
      <c r="EY56" s="46">
        <f t="shared" si="249"/>
        <v>0</v>
      </c>
      <c r="EZ56" s="46">
        <f t="shared" si="256"/>
        <v>0</v>
      </c>
      <c r="FA56" s="46">
        <f t="shared" si="263"/>
        <v>0</v>
      </c>
      <c r="FB56" s="46">
        <f t="shared" si="269"/>
        <v>0</v>
      </c>
      <c r="FC56" s="46">
        <f t="shared" si="273"/>
        <v>0</v>
      </c>
      <c r="FD56" s="46">
        <f aca="true" t="shared" si="277" ref="FD56:FD73">IF($FH$2&gt;51,ET46,0)</f>
        <v>0</v>
      </c>
      <c r="FE56" s="46">
        <f t="shared" si="8"/>
        <v>24804</v>
      </c>
      <c r="FF56" s="47" t="e">
        <f>#REF!*FE56</f>
        <v>#REF!</v>
      </c>
      <c r="FI56" s="8"/>
      <c r="FJ56" s="8"/>
      <c r="FK56" s="8"/>
      <c r="FL56" s="8"/>
      <c r="FN56" s="15">
        <v>55</v>
      </c>
      <c r="FO56" s="23">
        <f t="shared" si="141"/>
        <v>54</v>
      </c>
      <c r="FP56" s="25">
        <f t="shared" si="136"/>
        <v>108</v>
      </c>
      <c r="FQ56" s="14">
        <f t="shared" si="13"/>
        <v>1080</v>
      </c>
      <c r="FR56" s="35">
        <f t="shared" si="142"/>
        <v>1431</v>
      </c>
      <c r="FS56" s="26">
        <f t="shared" si="19"/>
        <v>2862</v>
      </c>
      <c r="FT56" s="14">
        <f t="shared" si="14"/>
        <v>28620</v>
      </c>
      <c r="FU56" s="44">
        <f t="shared" si="15"/>
        <v>29700</v>
      </c>
      <c r="FV56" s="78">
        <f t="shared" si="25"/>
        <v>32536</v>
      </c>
      <c r="FW56" s="8">
        <f t="shared" si="223"/>
        <v>51243.5</v>
      </c>
      <c r="FX56" s="10">
        <f t="shared" si="216"/>
        <v>54866</v>
      </c>
      <c r="FY56" s="8">
        <f>FR59*$GK$7</f>
        <v>5586</v>
      </c>
      <c r="FZ56" s="8">
        <f>FZ55+(FR59*$GK$7)</f>
        <v>10976</v>
      </c>
      <c r="GA56" s="8">
        <f>GA55+(FR59*$GK$7)</f>
        <v>16173.5</v>
      </c>
      <c r="GB56" s="8">
        <f>GB55+(FR59*$GK$7)</f>
        <v>21182</v>
      </c>
      <c r="GC56" s="8">
        <f t="shared" si="264"/>
        <v>26005</v>
      </c>
      <c r="GD56" s="8">
        <f t="shared" si="257"/>
        <v>30646</v>
      </c>
      <c r="GE56" s="8">
        <f t="shared" si="250"/>
        <v>35108.5</v>
      </c>
      <c r="GF56" s="8">
        <f t="shared" si="242"/>
        <v>39396</v>
      </c>
      <c r="GG56" s="8">
        <f t="shared" si="235"/>
        <v>43512</v>
      </c>
      <c r="GH56" s="9" t="e">
        <f>((FO59+FR59+1)*#REF!)/1000</f>
        <v>#REF!</v>
      </c>
    </row>
    <row r="57" spans="1:190" ht="87.75">
      <c r="A57" s="46">
        <v>56</v>
      </c>
      <c r="B57" s="46">
        <v>1</v>
      </c>
      <c r="C57" s="47" t="e">
        <f>#REF!</f>
        <v>#REF!</v>
      </c>
      <c r="D57" s="46">
        <v>55</v>
      </c>
      <c r="E57" s="46">
        <f t="shared" si="144"/>
        <v>0</v>
      </c>
      <c r="F57" s="46">
        <f t="shared" si="148"/>
        <v>0</v>
      </c>
      <c r="G57" s="46">
        <f t="shared" si="153"/>
        <v>0</v>
      </c>
      <c r="H57" s="46">
        <f t="shared" si="161"/>
        <v>0</v>
      </c>
      <c r="I57" s="46">
        <f t="shared" si="168"/>
        <v>0</v>
      </c>
      <c r="J57" s="46">
        <f t="shared" si="175"/>
        <v>0</v>
      </c>
      <c r="K57" s="46">
        <f t="shared" si="182"/>
        <v>0</v>
      </c>
      <c r="L57" s="46">
        <f t="shared" si="189"/>
        <v>0</v>
      </c>
      <c r="M57" s="46">
        <f t="shared" si="196"/>
        <v>0</v>
      </c>
      <c r="N57" s="46">
        <f t="shared" si="203"/>
        <v>0</v>
      </c>
      <c r="O57" s="46">
        <f t="shared" si="210"/>
        <v>0</v>
      </c>
      <c r="P57" s="46">
        <f t="shared" si="217"/>
        <v>0</v>
      </c>
      <c r="Q57" s="46">
        <f t="shared" si="224"/>
        <v>0</v>
      </c>
      <c r="R57" s="46">
        <f t="shared" si="229"/>
        <v>0</v>
      </c>
      <c r="S57" s="46">
        <f t="shared" si="236"/>
        <v>0</v>
      </c>
      <c r="T57" s="46">
        <f t="shared" si="243"/>
        <v>0</v>
      </c>
      <c r="U57" s="46">
        <f t="shared" si="251"/>
        <v>0</v>
      </c>
      <c r="V57" s="46">
        <f t="shared" si="258"/>
        <v>0</v>
      </c>
      <c r="W57" s="46">
        <f t="shared" si="265"/>
        <v>0</v>
      </c>
      <c r="X57" s="46">
        <f t="shared" si="270"/>
        <v>0</v>
      </c>
      <c r="Y57" s="46">
        <f t="shared" si="274"/>
        <v>0</v>
      </c>
      <c r="Z57" s="46">
        <f aca="true" t="shared" si="278" ref="Z57:Z88">IF($FH$2&gt;23,D35,0)</f>
        <v>0</v>
      </c>
      <c r="AA57" s="46">
        <f t="shared" si="101"/>
        <v>0</v>
      </c>
      <c r="AB57" s="46">
        <f t="shared" si="105"/>
        <v>0</v>
      </c>
      <c r="AC57" s="46">
        <f t="shared" si="109"/>
        <v>0</v>
      </c>
      <c r="AD57" s="46">
        <f t="shared" si="113"/>
        <v>0</v>
      </c>
      <c r="AE57" s="46">
        <f t="shared" si="117"/>
        <v>0</v>
      </c>
      <c r="AF57" s="46">
        <f t="shared" si="121"/>
        <v>0</v>
      </c>
      <c r="AG57" s="46">
        <f t="shared" si="125"/>
        <v>0</v>
      </c>
      <c r="AH57" s="46">
        <f t="shared" si="129"/>
        <v>0</v>
      </c>
      <c r="AI57" s="46">
        <f t="shared" si="133"/>
        <v>0</v>
      </c>
      <c r="AJ57" s="46">
        <f t="shared" si="138"/>
        <v>0</v>
      </c>
      <c r="AK57" s="46">
        <f t="shared" si="145"/>
        <v>0</v>
      </c>
      <c r="AL57" s="46">
        <f t="shared" si="149"/>
        <v>0</v>
      </c>
      <c r="AM57" s="46">
        <f t="shared" si="154"/>
        <v>0</v>
      </c>
      <c r="AN57" s="46">
        <f t="shared" si="162"/>
        <v>0</v>
      </c>
      <c r="AO57" s="46">
        <f t="shared" si="169"/>
        <v>0</v>
      </c>
      <c r="AP57" s="46">
        <f t="shared" si="176"/>
        <v>0</v>
      </c>
      <c r="AQ57" s="46">
        <f t="shared" si="183"/>
        <v>0</v>
      </c>
      <c r="AR57" s="46">
        <f t="shared" si="190"/>
        <v>0</v>
      </c>
      <c r="AS57" s="46">
        <f t="shared" si="197"/>
        <v>0</v>
      </c>
      <c r="AT57" s="46">
        <f t="shared" si="204"/>
        <v>0</v>
      </c>
      <c r="AU57" s="46">
        <f t="shared" si="211"/>
        <v>0</v>
      </c>
      <c r="AV57" s="46">
        <f t="shared" si="218"/>
        <v>0</v>
      </c>
      <c r="AW57" s="46">
        <f t="shared" si="225"/>
        <v>0</v>
      </c>
      <c r="AX57" s="46">
        <f t="shared" si="230"/>
        <v>0</v>
      </c>
      <c r="AY57" s="46">
        <f t="shared" si="237"/>
        <v>0</v>
      </c>
      <c r="AZ57" s="46">
        <f t="shared" si="244"/>
        <v>0</v>
      </c>
      <c r="BA57" s="46">
        <f t="shared" si="252"/>
        <v>0</v>
      </c>
      <c r="BB57" s="46">
        <f t="shared" si="259"/>
        <v>0</v>
      </c>
      <c r="BC57" s="46">
        <f t="shared" si="6"/>
        <v>55</v>
      </c>
      <c r="BD57" s="6" t="e">
        <f>#REF!*BC57</f>
        <v>#REF!</v>
      </c>
      <c r="BE57" s="46">
        <f t="shared" si="245"/>
        <v>1485</v>
      </c>
      <c r="BF57" s="46">
        <f t="shared" si="155"/>
        <v>0</v>
      </c>
      <c r="BG57" s="46">
        <f t="shared" si="156"/>
        <v>0</v>
      </c>
      <c r="BH57" s="46">
        <f t="shared" si="163"/>
        <v>0</v>
      </c>
      <c r="BI57" s="46">
        <f t="shared" si="170"/>
        <v>0</v>
      </c>
      <c r="BJ57" s="46">
        <f t="shared" si="177"/>
        <v>0</v>
      </c>
      <c r="BK57" s="46">
        <f t="shared" si="184"/>
        <v>0</v>
      </c>
      <c r="BL57" s="46">
        <f t="shared" si="191"/>
        <v>0</v>
      </c>
      <c r="BM57" s="46">
        <f t="shared" si="198"/>
        <v>0</v>
      </c>
      <c r="BN57" s="46">
        <f t="shared" si="205"/>
        <v>0</v>
      </c>
      <c r="BO57" s="46">
        <f t="shared" si="212"/>
        <v>0</v>
      </c>
      <c r="BP57" s="46">
        <f t="shared" si="219"/>
        <v>0</v>
      </c>
      <c r="BQ57" s="46">
        <f t="shared" si="226"/>
        <v>0</v>
      </c>
      <c r="BR57" s="46">
        <f t="shared" si="231"/>
        <v>0</v>
      </c>
      <c r="BS57" s="46">
        <f t="shared" si="238"/>
        <v>0</v>
      </c>
      <c r="BT57" s="46">
        <f t="shared" si="246"/>
        <v>0</v>
      </c>
      <c r="BU57" s="46">
        <f t="shared" si="253"/>
        <v>0</v>
      </c>
      <c r="BV57" s="46">
        <f t="shared" si="260"/>
        <v>0</v>
      </c>
      <c r="BW57" s="46">
        <f t="shared" si="266"/>
        <v>0</v>
      </c>
      <c r="BX57" s="46">
        <f t="shared" si="271"/>
        <v>0</v>
      </c>
      <c r="BY57" s="46">
        <f t="shared" si="275"/>
        <v>0</v>
      </c>
      <c r="BZ57" s="46">
        <f aca="true" t="shared" si="279" ref="BZ57:BZ88">IF($FH$2&gt;22,BP47,0)</f>
        <v>0</v>
      </c>
      <c r="CA57" s="46">
        <f t="shared" si="102"/>
        <v>0</v>
      </c>
      <c r="CB57" s="46">
        <f t="shared" si="106"/>
        <v>0</v>
      </c>
      <c r="CC57" s="46">
        <f t="shared" si="110"/>
        <v>0</v>
      </c>
      <c r="CD57" s="46">
        <f t="shared" si="114"/>
        <v>0</v>
      </c>
      <c r="CE57" s="46">
        <f t="shared" si="118"/>
        <v>0</v>
      </c>
      <c r="CF57" s="46">
        <f t="shared" si="122"/>
        <v>0</v>
      </c>
      <c r="CG57" s="46">
        <f t="shared" si="126"/>
        <v>0</v>
      </c>
      <c r="CH57" s="46">
        <f t="shared" si="130"/>
        <v>0</v>
      </c>
      <c r="CI57" s="46">
        <f t="shared" si="134"/>
        <v>0</v>
      </c>
      <c r="CJ57" s="46">
        <f t="shared" si="139"/>
        <v>0</v>
      </c>
      <c r="CK57" s="46">
        <f t="shared" si="146"/>
        <v>0</v>
      </c>
      <c r="CL57" s="46">
        <f t="shared" si="150"/>
        <v>0</v>
      </c>
      <c r="CM57" s="46">
        <f t="shared" si="157"/>
        <v>0</v>
      </c>
      <c r="CN57" s="46">
        <f t="shared" si="164"/>
        <v>0</v>
      </c>
      <c r="CO57" s="46">
        <f t="shared" si="171"/>
        <v>0</v>
      </c>
      <c r="CP57" s="46">
        <f t="shared" si="178"/>
        <v>0</v>
      </c>
      <c r="CQ57" s="46">
        <f t="shared" si="185"/>
        <v>0</v>
      </c>
      <c r="CR57" s="46">
        <f t="shared" si="192"/>
        <v>0</v>
      </c>
      <c r="CS57" s="46">
        <f t="shared" si="199"/>
        <v>0</v>
      </c>
      <c r="CT57" s="46">
        <f t="shared" si="206"/>
        <v>0</v>
      </c>
      <c r="CU57" s="46">
        <f t="shared" si="213"/>
        <v>0</v>
      </c>
      <c r="CV57" s="46">
        <f t="shared" si="220"/>
        <v>0</v>
      </c>
      <c r="CW57" s="46">
        <f t="shared" si="227"/>
        <v>0</v>
      </c>
      <c r="CX57" s="46">
        <f t="shared" si="232"/>
        <v>0</v>
      </c>
      <c r="CY57" s="46">
        <f t="shared" si="239"/>
        <v>0</v>
      </c>
      <c r="CZ57" s="46">
        <f t="shared" si="247"/>
        <v>0</v>
      </c>
      <c r="DA57" s="46">
        <f t="shared" si="254"/>
        <v>0</v>
      </c>
      <c r="DB57" s="46">
        <f t="shared" si="261"/>
        <v>0</v>
      </c>
      <c r="DC57" s="46">
        <f t="shared" si="267"/>
        <v>0</v>
      </c>
      <c r="DD57" s="46">
        <f t="shared" si="7"/>
        <v>1485</v>
      </c>
      <c r="DE57" s="47" t="e">
        <f>#REF!*DD57</f>
        <v>#REF!</v>
      </c>
      <c r="DF57" s="46">
        <f t="shared" si="45"/>
        <v>26235</v>
      </c>
      <c r="DG57" s="46">
        <f t="shared" si="158"/>
        <v>0</v>
      </c>
      <c r="DH57" s="46">
        <f t="shared" si="165"/>
        <v>0</v>
      </c>
      <c r="DI57" s="46">
        <f t="shared" si="172"/>
        <v>0</v>
      </c>
      <c r="DJ57" s="46">
        <f t="shared" si="179"/>
        <v>0</v>
      </c>
      <c r="DK57" s="46">
        <f t="shared" si="186"/>
        <v>0</v>
      </c>
      <c r="DL57" s="46">
        <f t="shared" si="193"/>
        <v>0</v>
      </c>
      <c r="DM57" s="46">
        <f t="shared" si="200"/>
        <v>0</v>
      </c>
      <c r="DN57" s="46">
        <f t="shared" si="207"/>
        <v>0</v>
      </c>
      <c r="DO57" s="46">
        <f t="shared" si="214"/>
        <v>0</v>
      </c>
      <c r="DP57" s="46">
        <f t="shared" si="221"/>
        <v>0</v>
      </c>
      <c r="DQ57" s="46">
        <f t="shared" si="233"/>
        <v>0</v>
      </c>
      <c r="DR57" s="46">
        <f t="shared" si="240"/>
        <v>0</v>
      </c>
      <c r="DS57" s="46">
        <f t="shared" si="248"/>
        <v>0</v>
      </c>
      <c r="DT57" s="46">
        <f t="shared" si="255"/>
        <v>0</v>
      </c>
      <c r="DU57" s="46">
        <f t="shared" si="262"/>
        <v>0</v>
      </c>
      <c r="DV57" s="46">
        <f t="shared" si="268"/>
        <v>0</v>
      </c>
      <c r="DW57" s="46">
        <f t="shared" si="272"/>
        <v>0</v>
      </c>
      <c r="DX57" s="46">
        <f t="shared" si="276"/>
        <v>0</v>
      </c>
      <c r="DY57" s="46">
        <f aca="true" t="shared" si="280" ref="DY57:DY73">IF($FH$2&gt;20,DO47,0)</f>
        <v>0</v>
      </c>
      <c r="DZ57" s="46">
        <f t="shared" si="103"/>
        <v>0</v>
      </c>
      <c r="EA57" s="46">
        <f t="shared" si="107"/>
        <v>0</v>
      </c>
      <c r="EB57" s="46">
        <f t="shared" si="111"/>
        <v>0</v>
      </c>
      <c r="EC57" s="46">
        <f t="shared" si="115"/>
        <v>0</v>
      </c>
      <c r="ED57" s="46">
        <f t="shared" si="119"/>
        <v>0</v>
      </c>
      <c r="EE57" s="46">
        <f t="shared" si="123"/>
        <v>0</v>
      </c>
      <c r="EF57" s="46">
        <f t="shared" si="127"/>
        <v>0</v>
      </c>
      <c r="EG57" s="46">
        <f t="shared" si="131"/>
        <v>0</v>
      </c>
      <c r="EH57" s="46">
        <f t="shared" si="135"/>
        <v>0</v>
      </c>
      <c r="EI57" s="46">
        <f t="shared" si="140"/>
        <v>0</v>
      </c>
      <c r="EJ57" s="46">
        <f t="shared" si="147"/>
        <v>0</v>
      </c>
      <c r="EK57" s="46">
        <f t="shared" si="151"/>
        <v>0</v>
      </c>
      <c r="EL57" s="46">
        <f t="shared" si="159"/>
        <v>0</v>
      </c>
      <c r="EM57" s="46">
        <f t="shared" si="166"/>
        <v>0</v>
      </c>
      <c r="EN57" s="46">
        <f t="shared" si="173"/>
        <v>0</v>
      </c>
      <c r="EO57" s="46">
        <f t="shared" si="180"/>
        <v>0</v>
      </c>
      <c r="EP57" s="46">
        <f t="shared" si="187"/>
        <v>0</v>
      </c>
      <c r="EQ57" s="46">
        <f t="shared" si="194"/>
        <v>0</v>
      </c>
      <c r="ER57" s="46">
        <f t="shared" si="201"/>
        <v>0</v>
      </c>
      <c r="ES57" s="46">
        <f t="shared" si="208"/>
        <v>0</v>
      </c>
      <c r="ET57" s="46">
        <f t="shared" si="215"/>
        <v>0</v>
      </c>
      <c r="EU57" s="46">
        <f t="shared" si="222"/>
        <v>0</v>
      </c>
      <c r="EV57" s="46">
        <f t="shared" si="228"/>
        <v>0</v>
      </c>
      <c r="EW57" s="46">
        <f t="shared" si="234"/>
        <v>0</v>
      </c>
      <c r="EX57" s="46">
        <f t="shared" si="241"/>
        <v>0</v>
      </c>
      <c r="EY57" s="46">
        <f t="shared" si="249"/>
        <v>0</v>
      </c>
      <c r="EZ57" s="46">
        <f t="shared" si="256"/>
        <v>0</v>
      </c>
      <c r="FA57" s="46">
        <f t="shared" si="263"/>
        <v>0</v>
      </c>
      <c r="FB57" s="46">
        <f t="shared" si="269"/>
        <v>0</v>
      </c>
      <c r="FC57" s="46">
        <f t="shared" si="273"/>
        <v>0</v>
      </c>
      <c r="FD57" s="46">
        <f t="shared" si="277"/>
        <v>0</v>
      </c>
      <c r="FE57" s="46">
        <f t="shared" si="8"/>
        <v>26235</v>
      </c>
      <c r="FF57" s="47" t="e">
        <f>#REF!*FE57</f>
        <v>#REF!</v>
      </c>
      <c r="FI57" s="8"/>
      <c r="FJ57" s="8"/>
      <c r="FK57" s="8"/>
      <c r="FL57" s="8"/>
      <c r="FN57" s="15">
        <v>56</v>
      </c>
      <c r="FO57" s="23">
        <f t="shared" si="141"/>
        <v>55</v>
      </c>
      <c r="FP57" s="25">
        <f t="shared" si="136"/>
        <v>110</v>
      </c>
      <c r="FQ57" s="14">
        <f t="shared" si="13"/>
        <v>1100</v>
      </c>
      <c r="FR57" s="35">
        <f t="shared" si="142"/>
        <v>1485</v>
      </c>
      <c r="FS57" s="26">
        <f t="shared" si="19"/>
        <v>2970</v>
      </c>
      <c r="FT57" s="14">
        <f t="shared" si="14"/>
        <v>29700</v>
      </c>
      <c r="FU57" s="44">
        <f t="shared" si="15"/>
        <v>30800</v>
      </c>
      <c r="FV57" s="78">
        <f t="shared" si="25"/>
        <v>37926</v>
      </c>
      <c r="FW57" s="10">
        <f t="shared" si="223"/>
        <v>57029</v>
      </c>
      <c r="FX57" s="8">
        <f>FR60*$GK$7</f>
        <v>5785.5</v>
      </c>
      <c r="FY57" s="8">
        <f>FY56+(FR60*$GK$7)</f>
        <v>11371.5</v>
      </c>
      <c r="FZ57" s="8">
        <f>FZ56+(FR60*$GK$7)</f>
        <v>16761.5</v>
      </c>
      <c r="GA57" s="8">
        <f>GA56+(FR60*$GK$7)</f>
        <v>21959</v>
      </c>
      <c r="GB57" s="8">
        <f>GB56+(FR60*$GK$7)</f>
        <v>26967.5</v>
      </c>
      <c r="GC57" s="8">
        <f t="shared" si="264"/>
        <v>31790.5</v>
      </c>
      <c r="GD57" s="8">
        <f t="shared" si="257"/>
        <v>36431.5</v>
      </c>
      <c r="GE57" s="8">
        <f t="shared" si="250"/>
        <v>40894</v>
      </c>
      <c r="GF57" s="8">
        <f t="shared" si="242"/>
        <v>45181.5</v>
      </c>
      <c r="GG57" s="8">
        <f t="shared" si="235"/>
        <v>49297.5</v>
      </c>
      <c r="GH57" s="9" t="e">
        <f>((FO60+FR60+1)*#REF!)/1000</f>
        <v>#REF!</v>
      </c>
    </row>
    <row r="58" spans="1:190" ht="87.75">
      <c r="A58" s="46">
        <v>57</v>
      </c>
      <c r="B58" s="46">
        <v>1</v>
      </c>
      <c r="C58" s="47" t="e">
        <f>#REF!</f>
        <v>#REF!</v>
      </c>
      <c r="D58" s="46">
        <v>56</v>
      </c>
      <c r="E58" s="46">
        <f t="shared" si="144"/>
        <v>0</v>
      </c>
      <c r="F58" s="46">
        <f t="shared" si="148"/>
        <v>0</v>
      </c>
      <c r="G58" s="46">
        <f t="shared" si="153"/>
        <v>0</v>
      </c>
      <c r="H58" s="46">
        <f t="shared" si="161"/>
        <v>0</v>
      </c>
      <c r="I58" s="46">
        <f t="shared" si="168"/>
        <v>0</v>
      </c>
      <c r="J58" s="46">
        <f t="shared" si="175"/>
        <v>0</v>
      </c>
      <c r="K58" s="46">
        <f t="shared" si="182"/>
        <v>0</v>
      </c>
      <c r="L58" s="46">
        <f t="shared" si="189"/>
        <v>0</v>
      </c>
      <c r="M58" s="46">
        <f t="shared" si="196"/>
        <v>0</v>
      </c>
      <c r="N58" s="46">
        <f t="shared" si="203"/>
        <v>0</v>
      </c>
      <c r="O58" s="46">
        <f t="shared" si="210"/>
        <v>0</v>
      </c>
      <c r="P58" s="46">
        <f t="shared" si="217"/>
        <v>0</v>
      </c>
      <c r="Q58" s="46">
        <f t="shared" si="224"/>
        <v>0</v>
      </c>
      <c r="R58" s="46">
        <f t="shared" si="229"/>
        <v>0</v>
      </c>
      <c r="S58" s="46">
        <f t="shared" si="236"/>
        <v>0</v>
      </c>
      <c r="T58" s="46">
        <f t="shared" si="243"/>
        <v>0</v>
      </c>
      <c r="U58" s="46">
        <f t="shared" si="251"/>
        <v>0</v>
      </c>
      <c r="V58" s="46">
        <f t="shared" si="258"/>
        <v>0</v>
      </c>
      <c r="W58" s="46">
        <f t="shared" si="265"/>
        <v>0</v>
      </c>
      <c r="X58" s="46">
        <f t="shared" si="270"/>
        <v>0</v>
      </c>
      <c r="Y58" s="46">
        <f t="shared" si="274"/>
        <v>0</v>
      </c>
      <c r="Z58" s="46">
        <f t="shared" si="278"/>
        <v>0</v>
      </c>
      <c r="AA58" s="46">
        <f aca="true" t="shared" si="281" ref="AA58:AA89">IF($FH$2&gt;24,D35,0)</f>
        <v>0</v>
      </c>
      <c r="AB58" s="46">
        <f t="shared" si="105"/>
        <v>0</v>
      </c>
      <c r="AC58" s="46">
        <f t="shared" si="109"/>
        <v>0</v>
      </c>
      <c r="AD58" s="46">
        <f t="shared" si="113"/>
        <v>0</v>
      </c>
      <c r="AE58" s="46">
        <f t="shared" si="117"/>
        <v>0</v>
      </c>
      <c r="AF58" s="46">
        <f t="shared" si="121"/>
        <v>0</v>
      </c>
      <c r="AG58" s="46">
        <f t="shared" si="125"/>
        <v>0</v>
      </c>
      <c r="AH58" s="46">
        <f t="shared" si="129"/>
        <v>0</v>
      </c>
      <c r="AI58" s="46">
        <f t="shared" si="133"/>
        <v>0</v>
      </c>
      <c r="AJ58" s="46">
        <f t="shared" si="138"/>
        <v>0</v>
      </c>
      <c r="AK58" s="46">
        <f t="shared" si="145"/>
        <v>0</v>
      </c>
      <c r="AL58" s="46">
        <f t="shared" si="149"/>
        <v>0</v>
      </c>
      <c r="AM58" s="46">
        <f t="shared" si="154"/>
        <v>0</v>
      </c>
      <c r="AN58" s="46">
        <f t="shared" si="162"/>
        <v>0</v>
      </c>
      <c r="AO58" s="46">
        <f t="shared" si="169"/>
        <v>0</v>
      </c>
      <c r="AP58" s="46">
        <f t="shared" si="176"/>
        <v>0</v>
      </c>
      <c r="AQ58" s="46">
        <f t="shared" si="183"/>
        <v>0</v>
      </c>
      <c r="AR58" s="46">
        <f t="shared" si="190"/>
        <v>0</v>
      </c>
      <c r="AS58" s="46">
        <f t="shared" si="197"/>
        <v>0</v>
      </c>
      <c r="AT58" s="46">
        <f t="shared" si="204"/>
        <v>0</v>
      </c>
      <c r="AU58" s="46">
        <f t="shared" si="211"/>
        <v>0</v>
      </c>
      <c r="AV58" s="46">
        <f t="shared" si="218"/>
        <v>0</v>
      </c>
      <c r="AW58" s="46">
        <f t="shared" si="225"/>
        <v>0</v>
      </c>
      <c r="AX58" s="46">
        <f t="shared" si="230"/>
        <v>0</v>
      </c>
      <c r="AY58" s="46">
        <f t="shared" si="237"/>
        <v>0</v>
      </c>
      <c r="AZ58" s="46">
        <f t="shared" si="244"/>
        <v>0</v>
      </c>
      <c r="BA58" s="46">
        <f t="shared" si="252"/>
        <v>0</v>
      </c>
      <c r="BB58" s="46">
        <f t="shared" si="259"/>
        <v>0</v>
      </c>
      <c r="BC58" s="46">
        <f t="shared" si="6"/>
        <v>56</v>
      </c>
      <c r="BD58" s="6" t="e">
        <f>#REF!*BC58</f>
        <v>#REF!</v>
      </c>
      <c r="BE58" s="46">
        <f t="shared" si="245"/>
        <v>1540</v>
      </c>
      <c r="BF58" s="46">
        <f t="shared" si="155"/>
        <v>0</v>
      </c>
      <c r="BG58" s="46">
        <f t="shared" si="156"/>
        <v>0</v>
      </c>
      <c r="BH58" s="46">
        <f t="shared" si="163"/>
        <v>0</v>
      </c>
      <c r="BI58" s="46">
        <f t="shared" si="170"/>
        <v>0</v>
      </c>
      <c r="BJ58" s="46">
        <f t="shared" si="177"/>
        <v>0</v>
      </c>
      <c r="BK58" s="46">
        <f t="shared" si="184"/>
        <v>0</v>
      </c>
      <c r="BL58" s="46">
        <f t="shared" si="191"/>
        <v>0</v>
      </c>
      <c r="BM58" s="46">
        <f t="shared" si="198"/>
        <v>0</v>
      </c>
      <c r="BN58" s="46">
        <f t="shared" si="205"/>
        <v>0</v>
      </c>
      <c r="BO58" s="46">
        <f t="shared" si="212"/>
        <v>0</v>
      </c>
      <c r="BP58" s="46">
        <f t="shared" si="219"/>
        <v>0</v>
      </c>
      <c r="BQ58" s="46">
        <f t="shared" si="226"/>
        <v>0</v>
      </c>
      <c r="BR58" s="46">
        <f t="shared" si="231"/>
        <v>0</v>
      </c>
      <c r="BS58" s="46">
        <f t="shared" si="238"/>
        <v>0</v>
      </c>
      <c r="BT58" s="46">
        <f t="shared" si="246"/>
        <v>0</v>
      </c>
      <c r="BU58" s="46">
        <f t="shared" si="253"/>
        <v>0</v>
      </c>
      <c r="BV58" s="46">
        <f t="shared" si="260"/>
        <v>0</v>
      </c>
      <c r="BW58" s="46">
        <f t="shared" si="266"/>
        <v>0</v>
      </c>
      <c r="BX58" s="46">
        <f t="shared" si="271"/>
        <v>0</v>
      </c>
      <c r="BY58" s="46">
        <f t="shared" si="275"/>
        <v>0</v>
      </c>
      <c r="BZ58" s="46">
        <f t="shared" si="279"/>
        <v>0</v>
      </c>
      <c r="CA58" s="46">
        <f aca="true" t="shared" si="282" ref="CA58:CA89">IF($FH$2&gt;23,BQ48,0)</f>
        <v>0</v>
      </c>
      <c r="CB58" s="46">
        <f t="shared" si="106"/>
        <v>0</v>
      </c>
      <c r="CC58" s="46">
        <f t="shared" si="110"/>
        <v>0</v>
      </c>
      <c r="CD58" s="46">
        <f t="shared" si="114"/>
        <v>0</v>
      </c>
      <c r="CE58" s="46">
        <f t="shared" si="118"/>
        <v>0</v>
      </c>
      <c r="CF58" s="46">
        <f t="shared" si="122"/>
        <v>0</v>
      </c>
      <c r="CG58" s="46">
        <f t="shared" si="126"/>
        <v>0</v>
      </c>
      <c r="CH58" s="46">
        <f t="shared" si="130"/>
        <v>0</v>
      </c>
      <c r="CI58" s="46">
        <f t="shared" si="134"/>
        <v>0</v>
      </c>
      <c r="CJ58" s="46">
        <f t="shared" si="139"/>
        <v>0</v>
      </c>
      <c r="CK58" s="46">
        <f t="shared" si="146"/>
        <v>0</v>
      </c>
      <c r="CL58" s="46">
        <f t="shared" si="150"/>
        <v>0</v>
      </c>
      <c r="CM58" s="46">
        <f t="shared" si="157"/>
        <v>0</v>
      </c>
      <c r="CN58" s="46">
        <f t="shared" si="164"/>
        <v>0</v>
      </c>
      <c r="CO58" s="46">
        <f t="shared" si="171"/>
        <v>0</v>
      </c>
      <c r="CP58" s="46">
        <f t="shared" si="178"/>
        <v>0</v>
      </c>
      <c r="CQ58" s="46">
        <f t="shared" si="185"/>
        <v>0</v>
      </c>
      <c r="CR58" s="46">
        <f t="shared" si="192"/>
        <v>0</v>
      </c>
      <c r="CS58" s="46">
        <f t="shared" si="199"/>
        <v>0</v>
      </c>
      <c r="CT58" s="46">
        <f t="shared" si="206"/>
        <v>0</v>
      </c>
      <c r="CU58" s="46">
        <f t="shared" si="213"/>
        <v>0</v>
      </c>
      <c r="CV58" s="46">
        <f t="shared" si="220"/>
        <v>0</v>
      </c>
      <c r="CW58" s="46">
        <f t="shared" si="227"/>
        <v>0</v>
      </c>
      <c r="CX58" s="46">
        <f t="shared" si="232"/>
        <v>0</v>
      </c>
      <c r="CY58" s="46">
        <f t="shared" si="239"/>
        <v>0</v>
      </c>
      <c r="CZ58" s="46">
        <f t="shared" si="247"/>
        <v>0</v>
      </c>
      <c r="DA58" s="46">
        <f t="shared" si="254"/>
        <v>0</v>
      </c>
      <c r="DB58" s="46">
        <f t="shared" si="261"/>
        <v>0</v>
      </c>
      <c r="DC58" s="46">
        <f t="shared" si="267"/>
        <v>0</v>
      </c>
      <c r="DD58" s="46">
        <f t="shared" si="7"/>
        <v>1540</v>
      </c>
      <c r="DE58" s="47" t="e">
        <f>#REF!*DD58</f>
        <v>#REF!</v>
      </c>
      <c r="DF58" s="46">
        <f t="shared" si="45"/>
        <v>27720</v>
      </c>
      <c r="DG58" s="46">
        <f t="shared" si="158"/>
        <v>0</v>
      </c>
      <c r="DH58" s="46">
        <f t="shared" si="165"/>
        <v>0</v>
      </c>
      <c r="DI58" s="46">
        <f t="shared" si="172"/>
        <v>0</v>
      </c>
      <c r="DJ58" s="46">
        <f t="shared" si="179"/>
        <v>0</v>
      </c>
      <c r="DK58" s="46">
        <f t="shared" si="186"/>
        <v>0</v>
      </c>
      <c r="DL58" s="46">
        <f t="shared" si="193"/>
        <v>0</v>
      </c>
      <c r="DM58" s="46">
        <f t="shared" si="200"/>
        <v>0</v>
      </c>
      <c r="DN58" s="46">
        <f t="shared" si="207"/>
        <v>0</v>
      </c>
      <c r="DO58" s="46">
        <f t="shared" si="214"/>
        <v>0</v>
      </c>
      <c r="DP58" s="46">
        <f t="shared" si="221"/>
        <v>0</v>
      </c>
      <c r="DQ58" s="46">
        <f t="shared" si="233"/>
        <v>0</v>
      </c>
      <c r="DR58" s="46">
        <f t="shared" si="240"/>
        <v>0</v>
      </c>
      <c r="DS58" s="46">
        <f t="shared" si="248"/>
        <v>0</v>
      </c>
      <c r="DT58" s="46">
        <f t="shared" si="255"/>
        <v>0</v>
      </c>
      <c r="DU58" s="46">
        <f t="shared" si="262"/>
        <v>0</v>
      </c>
      <c r="DV58" s="46">
        <f t="shared" si="268"/>
        <v>0</v>
      </c>
      <c r="DW58" s="46">
        <f t="shared" si="272"/>
        <v>0</v>
      </c>
      <c r="DX58" s="46">
        <f t="shared" si="276"/>
        <v>0</v>
      </c>
      <c r="DY58" s="46">
        <f t="shared" si="280"/>
        <v>0</v>
      </c>
      <c r="DZ58" s="46">
        <f t="shared" si="103"/>
        <v>0</v>
      </c>
      <c r="EA58" s="46">
        <f t="shared" si="107"/>
        <v>0</v>
      </c>
      <c r="EB58" s="46">
        <f t="shared" si="111"/>
        <v>0</v>
      </c>
      <c r="EC58" s="46">
        <f t="shared" si="115"/>
        <v>0</v>
      </c>
      <c r="ED58" s="46">
        <f t="shared" si="119"/>
        <v>0</v>
      </c>
      <c r="EE58" s="46">
        <f t="shared" si="123"/>
        <v>0</v>
      </c>
      <c r="EF58" s="46">
        <f t="shared" si="127"/>
        <v>0</v>
      </c>
      <c r="EG58" s="46">
        <f t="shared" si="131"/>
        <v>0</v>
      </c>
      <c r="EH58" s="46">
        <f t="shared" si="135"/>
        <v>0</v>
      </c>
      <c r="EI58" s="46">
        <f t="shared" si="140"/>
        <v>0</v>
      </c>
      <c r="EJ58" s="46">
        <f t="shared" si="147"/>
        <v>0</v>
      </c>
      <c r="EK58" s="46">
        <f t="shared" si="151"/>
        <v>0</v>
      </c>
      <c r="EL58" s="46">
        <f t="shared" si="159"/>
        <v>0</v>
      </c>
      <c r="EM58" s="46">
        <f t="shared" si="166"/>
        <v>0</v>
      </c>
      <c r="EN58" s="46">
        <f t="shared" si="173"/>
        <v>0</v>
      </c>
      <c r="EO58" s="46">
        <f t="shared" si="180"/>
        <v>0</v>
      </c>
      <c r="EP58" s="46">
        <f t="shared" si="187"/>
        <v>0</v>
      </c>
      <c r="EQ58" s="46">
        <f t="shared" si="194"/>
        <v>0</v>
      </c>
      <c r="ER58" s="46">
        <f t="shared" si="201"/>
        <v>0</v>
      </c>
      <c r="ES58" s="46">
        <f t="shared" si="208"/>
        <v>0</v>
      </c>
      <c r="ET58" s="46">
        <f t="shared" si="215"/>
        <v>0</v>
      </c>
      <c r="EU58" s="46">
        <f t="shared" si="222"/>
        <v>0</v>
      </c>
      <c r="EV58" s="46">
        <f t="shared" si="228"/>
        <v>0</v>
      </c>
      <c r="EW58" s="46">
        <f t="shared" si="234"/>
        <v>0</v>
      </c>
      <c r="EX58" s="46">
        <f t="shared" si="241"/>
        <v>0</v>
      </c>
      <c r="EY58" s="46">
        <f t="shared" si="249"/>
        <v>0</v>
      </c>
      <c r="EZ58" s="46">
        <f t="shared" si="256"/>
        <v>0</v>
      </c>
      <c r="FA58" s="46">
        <f t="shared" si="263"/>
        <v>0</v>
      </c>
      <c r="FB58" s="46">
        <f t="shared" si="269"/>
        <v>0</v>
      </c>
      <c r="FC58" s="46">
        <f t="shared" si="273"/>
        <v>0</v>
      </c>
      <c r="FD58" s="46">
        <f t="shared" si="277"/>
        <v>0</v>
      </c>
      <c r="FE58" s="46">
        <f t="shared" si="8"/>
        <v>27720</v>
      </c>
      <c r="FF58" s="47" t="e">
        <f>#REF!*FE58</f>
        <v>#REF!</v>
      </c>
      <c r="FI58" s="8"/>
      <c r="FJ58" s="8"/>
      <c r="FK58" s="8"/>
      <c r="FL58" s="8"/>
      <c r="FN58" s="15">
        <v>57</v>
      </c>
      <c r="FO58" s="23">
        <f t="shared" si="141"/>
        <v>56</v>
      </c>
      <c r="FP58" s="25">
        <f t="shared" si="136"/>
        <v>112</v>
      </c>
      <c r="FQ58" s="14">
        <f t="shared" si="13"/>
        <v>1120</v>
      </c>
      <c r="FR58" s="35">
        <f t="shared" si="142"/>
        <v>1540</v>
      </c>
      <c r="FS58" s="26">
        <f t="shared" si="19"/>
        <v>3080</v>
      </c>
      <c r="FT58" s="14">
        <f t="shared" si="14"/>
        <v>30800</v>
      </c>
      <c r="FU58" s="44">
        <f t="shared" si="15"/>
        <v>31920</v>
      </c>
      <c r="FV58" s="78">
        <f t="shared" si="25"/>
        <v>43512</v>
      </c>
      <c r="FW58" s="8">
        <f>FR61*$GK$7</f>
        <v>5988.5</v>
      </c>
      <c r="FX58" s="8">
        <f>FX57+(FR61*$GK$7)</f>
        <v>11774</v>
      </c>
      <c r="FY58" s="8">
        <f>FY57+(FR61*$GK$7)</f>
        <v>17360</v>
      </c>
      <c r="FZ58" s="8">
        <f>FZ57+(FR61*$GK$7)</f>
        <v>22750</v>
      </c>
      <c r="GA58" s="8">
        <f>GA57+(FR61*$GK$7)</f>
        <v>27947.5</v>
      </c>
      <c r="GB58" s="8">
        <f>GB57+(FR61*$GK$7)</f>
        <v>32956</v>
      </c>
      <c r="GC58" s="8">
        <f t="shared" si="264"/>
        <v>37779</v>
      </c>
      <c r="GD58" s="8">
        <f t="shared" si="257"/>
        <v>42420</v>
      </c>
      <c r="GE58" s="8">
        <f t="shared" si="250"/>
        <v>46882.5</v>
      </c>
      <c r="GF58" s="8">
        <f t="shared" si="242"/>
        <v>51170</v>
      </c>
      <c r="GG58" s="8">
        <f t="shared" si="235"/>
        <v>55286</v>
      </c>
      <c r="GH58" s="9" t="e">
        <f>((FO61+FR61+1)*#REF!)/1000</f>
        <v>#REF!</v>
      </c>
    </row>
    <row r="59" spans="1:189" ht="87.75">
      <c r="A59" s="46">
        <v>58</v>
      </c>
      <c r="B59" s="46">
        <v>1</v>
      </c>
      <c r="C59" s="47" t="e">
        <f>#REF!</f>
        <v>#REF!</v>
      </c>
      <c r="D59" s="46">
        <v>57</v>
      </c>
      <c r="E59" s="46">
        <f t="shared" si="144"/>
        <v>0</v>
      </c>
      <c r="F59" s="46">
        <f t="shared" si="148"/>
        <v>0</v>
      </c>
      <c r="G59" s="46">
        <f t="shared" si="153"/>
        <v>0</v>
      </c>
      <c r="H59" s="46">
        <f t="shared" si="161"/>
        <v>0</v>
      </c>
      <c r="I59" s="46">
        <f t="shared" si="168"/>
        <v>0</v>
      </c>
      <c r="J59" s="46">
        <f t="shared" si="175"/>
        <v>0</v>
      </c>
      <c r="K59" s="46">
        <f t="shared" si="182"/>
        <v>0</v>
      </c>
      <c r="L59" s="46">
        <f t="shared" si="189"/>
        <v>0</v>
      </c>
      <c r="M59" s="46">
        <f t="shared" si="196"/>
        <v>0</v>
      </c>
      <c r="N59" s="46">
        <f t="shared" si="203"/>
        <v>0</v>
      </c>
      <c r="O59" s="46">
        <f t="shared" si="210"/>
        <v>0</v>
      </c>
      <c r="P59" s="46">
        <f t="shared" si="217"/>
        <v>0</v>
      </c>
      <c r="Q59" s="46">
        <f t="shared" si="224"/>
        <v>0</v>
      </c>
      <c r="R59" s="46">
        <f t="shared" si="229"/>
        <v>0</v>
      </c>
      <c r="S59" s="46">
        <f t="shared" si="236"/>
        <v>0</v>
      </c>
      <c r="T59" s="46">
        <f t="shared" si="243"/>
        <v>0</v>
      </c>
      <c r="U59" s="46">
        <f t="shared" si="251"/>
        <v>0</v>
      </c>
      <c r="V59" s="46">
        <f t="shared" si="258"/>
        <v>0</v>
      </c>
      <c r="W59" s="46">
        <f t="shared" si="265"/>
        <v>0</v>
      </c>
      <c r="X59" s="46">
        <f t="shared" si="270"/>
        <v>0</v>
      </c>
      <c r="Y59" s="46">
        <f t="shared" si="274"/>
        <v>0</v>
      </c>
      <c r="Z59" s="46">
        <f t="shared" si="278"/>
        <v>0</v>
      </c>
      <c r="AA59" s="46">
        <f t="shared" si="281"/>
        <v>0</v>
      </c>
      <c r="AB59" s="46">
        <f aca="true" t="shared" si="283" ref="AB59:AB90">IF($FH$2&gt;25,D35,0)</f>
        <v>0</v>
      </c>
      <c r="AC59" s="46">
        <f t="shared" si="109"/>
        <v>0</v>
      </c>
      <c r="AD59" s="46">
        <f t="shared" si="113"/>
        <v>0</v>
      </c>
      <c r="AE59" s="46">
        <f t="shared" si="117"/>
        <v>0</v>
      </c>
      <c r="AF59" s="46">
        <f t="shared" si="121"/>
        <v>0</v>
      </c>
      <c r="AG59" s="46">
        <f t="shared" si="125"/>
        <v>0</v>
      </c>
      <c r="AH59" s="46">
        <f t="shared" si="129"/>
        <v>0</v>
      </c>
      <c r="AI59" s="46">
        <f t="shared" si="133"/>
        <v>0</v>
      </c>
      <c r="AJ59" s="46">
        <f t="shared" si="138"/>
        <v>0</v>
      </c>
      <c r="AK59" s="46">
        <f t="shared" si="145"/>
        <v>0</v>
      </c>
      <c r="AL59" s="46">
        <f t="shared" si="149"/>
        <v>0</v>
      </c>
      <c r="AM59" s="46">
        <f t="shared" si="154"/>
        <v>0</v>
      </c>
      <c r="AN59" s="46">
        <f t="shared" si="162"/>
        <v>0</v>
      </c>
      <c r="AO59" s="46">
        <f t="shared" si="169"/>
        <v>0</v>
      </c>
      <c r="AP59" s="46">
        <f t="shared" si="176"/>
        <v>0</v>
      </c>
      <c r="AQ59" s="46">
        <f t="shared" si="183"/>
        <v>0</v>
      </c>
      <c r="AR59" s="46">
        <f t="shared" si="190"/>
        <v>0</v>
      </c>
      <c r="AS59" s="46">
        <f t="shared" si="197"/>
        <v>0</v>
      </c>
      <c r="AT59" s="46">
        <f t="shared" si="204"/>
        <v>0</v>
      </c>
      <c r="AU59" s="46">
        <f t="shared" si="211"/>
        <v>0</v>
      </c>
      <c r="AV59" s="46">
        <f t="shared" si="218"/>
        <v>0</v>
      </c>
      <c r="AW59" s="46">
        <f t="shared" si="225"/>
        <v>0</v>
      </c>
      <c r="AX59" s="46">
        <f t="shared" si="230"/>
        <v>0</v>
      </c>
      <c r="AY59" s="46">
        <f t="shared" si="237"/>
        <v>0</v>
      </c>
      <c r="AZ59" s="46">
        <f t="shared" si="244"/>
        <v>0</v>
      </c>
      <c r="BA59" s="46">
        <f t="shared" si="252"/>
        <v>0</v>
      </c>
      <c r="BB59" s="46">
        <f t="shared" si="259"/>
        <v>0</v>
      </c>
      <c r="BC59" s="46">
        <f t="shared" si="6"/>
        <v>57</v>
      </c>
      <c r="BD59" s="6" t="e">
        <f>#REF!*BC59</f>
        <v>#REF!</v>
      </c>
      <c r="BE59" s="46">
        <f t="shared" si="245"/>
        <v>1596</v>
      </c>
      <c r="BF59" s="46">
        <f t="shared" si="155"/>
        <v>0</v>
      </c>
      <c r="BG59" s="46">
        <f t="shared" si="156"/>
        <v>0</v>
      </c>
      <c r="BH59" s="46">
        <f t="shared" si="163"/>
        <v>0</v>
      </c>
      <c r="BI59" s="46">
        <f t="shared" si="170"/>
        <v>0</v>
      </c>
      <c r="BJ59" s="46">
        <f t="shared" si="177"/>
        <v>0</v>
      </c>
      <c r="BK59" s="46">
        <f t="shared" si="184"/>
        <v>0</v>
      </c>
      <c r="BL59" s="46">
        <f t="shared" si="191"/>
        <v>0</v>
      </c>
      <c r="BM59" s="46">
        <f t="shared" si="198"/>
        <v>0</v>
      </c>
      <c r="BN59" s="46">
        <f t="shared" si="205"/>
        <v>0</v>
      </c>
      <c r="BO59" s="46">
        <f t="shared" si="212"/>
        <v>0</v>
      </c>
      <c r="BP59" s="46">
        <f t="shared" si="219"/>
        <v>0</v>
      </c>
      <c r="BQ59" s="46">
        <f t="shared" si="226"/>
        <v>0</v>
      </c>
      <c r="BR59" s="46">
        <f t="shared" si="231"/>
        <v>0</v>
      </c>
      <c r="BS59" s="46">
        <f t="shared" si="238"/>
        <v>0</v>
      </c>
      <c r="BT59" s="46">
        <f t="shared" si="246"/>
        <v>0</v>
      </c>
      <c r="BU59" s="46">
        <f t="shared" si="253"/>
        <v>0</v>
      </c>
      <c r="BV59" s="46">
        <f t="shared" si="260"/>
        <v>0</v>
      </c>
      <c r="BW59" s="46">
        <f t="shared" si="266"/>
        <v>0</v>
      </c>
      <c r="BX59" s="46">
        <f t="shared" si="271"/>
        <v>0</v>
      </c>
      <c r="BY59" s="46">
        <f t="shared" si="275"/>
        <v>0</v>
      </c>
      <c r="BZ59" s="46">
        <f t="shared" si="279"/>
        <v>0</v>
      </c>
      <c r="CA59" s="46">
        <f t="shared" si="282"/>
        <v>0</v>
      </c>
      <c r="CB59" s="46">
        <f aca="true" t="shared" si="284" ref="CB59:CB90">IF($FH$2&gt;24,BR49,0)</f>
        <v>0</v>
      </c>
      <c r="CC59" s="46">
        <f t="shared" si="110"/>
        <v>0</v>
      </c>
      <c r="CD59" s="46">
        <f t="shared" si="114"/>
        <v>0</v>
      </c>
      <c r="CE59" s="46">
        <f t="shared" si="118"/>
        <v>0</v>
      </c>
      <c r="CF59" s="46">
        <f t="shared" si="122"/>
        <v>0</v>
      </c>
      <c r="CG59" s="46">
        <f t="shared" si="126"/>
        <v>0</v>
      </c>
      <c r="CH59" s="46">
        <f t="shared" si="130"/>
        <v>0</v>
      </c>
      <c r="CI59" s="46">
        <f t="shared" si="134"/>
        <v>0</v>
      </c>
      <c r="CJ59" s="46">
        <f t="shared" si="139"/>
        <v>0</v>
      </c>
      <c r="CK59" s="46">
        <f t="shared" si="146"/>
        <v>0</v>
      </c>
      <c r="CL59" s="46">
        <f t="shared" si="150"/>
        <v>0</v>
      </c>
      <c r="CM59" s="46">
        <f t="shared" si="157"/>
        <v>0</v>
      </c>
      <c r="CN59" s="46">
        <f t="shared" si="164"/>
        <v>0</v>
      </c>
      <c r="CO59" s="46">
        <f t="shared" si="171"/>
        <v>0</v>
      </c>
      <c r="CP59" s="46">
        <f t="shared" si="178"/>
        <v>0</v>
      </c>
      <c r="CQ59" s="46">
        <f t="shared" si="185"/>
        <v>0</v>
      </c>
      <c r="CR59" s="46">
        <f t="shared" si="192"/>
        <v>0</v>
      </c>
      <c r="CS59" s="46">
        <f t="shared" si="199"/>
        <v>0</v>
      </c>
      <c r="CT59" s="46">
        <f t="shared" si="206"/>
        <v>0</v>
      </c>
      <c r="CU59" s="46">
        <f t="shared" si="213"/>
        <v>0</v>
      </c>
      <c r="CV59" s="46">
        <f t="shared" si="220"/>
        <v>0</v>
      </c>
      <c r="CW59" s="46">
        <f t="shared" si="227"/>
        <v>0</v>
      </c>
      <c r="CX59" s="46">
        <f t="shared" si="232"/>
        <v>0</v>
      </c>
      <c r="CY59" s="46">
        <f t="shared" si="239"/>
        <v>0</v>
      </c>
      <c r="CZ59" s="46">
        <f t="shared" si="247"/>
        <v>0</v>
      </c>
      <c r="DA59" s="46">
        <f t="shared" si="254"/>
        <v>0</v>
      </c>
      <c r="DB59" s="46">
        <f t="shared" si="261"/>
        <v>0</v>
      </c>
      <c r="DC59" s="46">
        <f t="shared" si="267"/>
        <v>0</v>
      </c>
      <c r="DD59" s="46">
        <f t="shared" si="7"/>
        <v>1596</v>
      </c>
      <c r="DE59" s="47" t="e">
        <f>#REF!*DD59</f>
        <v>#REF!</v>
      </c>
      <c r="DF59" s="46">
        <f t="shared" si="45"/>
        <v>29260</v>
      </c>
      <c r="DG59" s="46">
        <f t="shared" si="158"/>
        <v>0</v>
      </c>
      <c r="DH59" s="46">
        <f t="shared" si="165"/>
        <v>0</v>
      </c>
      <c r="DI59" s="46">
        <f t="shared" si="172"/>
        <v>0</v>
      </c>
      <c r="DJ59" s="46">
        <f t="shared" si="179"/>
        <v>0</v>
      </c>
      <c r="DK59" s="46">
        <f t="shared" si="186"/>
        <v>0</v>
      </c>
      <c r="DL59" s="46">
        <f t="shared" si="193"/>
        <v>0</v>
      </c>
      <c r="DM59" s="46">
        <f t="shared" si="200"/>
        <v>0</v>
      </c>
      <c r="DN59" s="46">
        <f t="shared" si="207"/>
        <v>0</v>
      </c>
      <c r="DO59" s="46">
        <f t="shared" si="214"/>
        <v>0</v>
      </c>
      <c r="DP59" s="46">
        <f t="shared" si="221"/>
        <v>0</v>
      </c>
      <c r="DQ59" s="46">
        <f t="shared" si="233"/>
        <v>0</v>
      </c>
      <c r="DR59" s="46">
        <f t="shared" si="240"/>
        <v>0</v>
      </c>
      <c r="DS59" s="46">
        <f t="shared" si="248"/>
        <v>0</v>
      </c>
      <c r="DT59" s="46">
        <f t="shared" si="255"/>
        <v>0</v>
      </c>
      <c r="DU59" s="46">
        <f t="shared" si="262"/>
        <v>0</v>
      </c>
      <c r="DV59" s="46">
        <f t="shared" si="268"/>
        <v>0</v>
      </c>
      <c r="DW59" s="46">
        <f t="shared" si="272"/>
        <v>0</v>
      </c>
      <c r="DX59" s="46">
        <f t="shared" si="276"/>
        <v>0</v>
      </c>
      <c r="DY59" s="46">
        <f t="shared" si="280"/>
        <v>0</v>
      </c>
      <c r="DZ59" s="46">
        <f t="shared" si="103"/>
        <v>0</v>
      </c>
      <c r="EA59" s="46">
        <f t="shared" si="107"/>
        <v>0</v>
      </c>
      <c r="EB59" s="46">
        <f t="shared" si="111"/>
        <v>0</v>
      </c>
      <c r="EC59" s="46">
        <f t="shared" si="115"/>
        <v>0</v>
      </c>
      <c r="ED59" s="46">
        <f t="shared" si="119"/>
        <v>0</v>
      </c>
      <c r="EE59" s="46">
        <f t="shared" si="123"/>
        <v>0</v>
      </c>
      <c r="EF59" s="46">
        <f t="shared" si="127"/>
        <v>0</v>
      </c>
      <c r="EG59" s="46">
        <f t="shared" si="131"/>
        <v>0</v>
      </c>
      <c r="EH59" s="46">
        <f t="shared" si="135"/>
        <v>0</v>
      </c>
      <c r="EI59" s="46">
        <f t="shared" si="140"/>
        <v>0</v>
      </c>
      <c r="EJ59" s="46">
        <f t="shared" si="147"/>
        <v>0</v>
      </c>
      <c r="EK59" s="46">
        <f t="shared" si="151"/>
        <v>0</v>
      </c>
      <c r="EL59" s="46">
        <f t="shared" si="159"/>
        <v>0</v>
      </c>
      <c r="EM59" s="46">
        <f t="shared" si="166"/>
        <v>0</v>
      </c>
      <c r="EN59" s="46">
        <f t="shared" si="173"/>
        <v>0</v>
      </c>
      <c r="EO59" s="46">
        <f t="shared" si="180"/>
        <v>0</v>
      </c>
      <c r="EP59" s="46">
        <f t="shared" si="187"/>
        <v>0</v>
      </c>
      <c r="EQ59" s="46">
        <f t="shared" si="194"/>
        <v>0</v>
      </c>
      <c r="ER59" s="46">
        <f t="shared" si="201"/>
        <v>0</v>
      </c>
      <c r="ES59" s="46">
        <f t="shared" si="208"/>
        <v>0</v>
      </c>
      <c r="ET59" s="46">
        <f t="shared" si="215"/>
        <v>0</v>
      </c>
      <c r="EU59" s="46">
        <f t="shared" si="222"/>
        <v>0</v>
      </c>
      <c r="EV59" s="46">
        <f t="shared" si="228"/>
        <v>0</v>
      </c>
      <c r="EW59" s="46">
        <f t="shared" si="234"/>
        <v>0</v>
      </c>
      <c r="EX59" s="46">
        <f t="shared" si="241"/>
        <v>0</v>
      </c>
      <c r="EY59" s="46">
        <f t="shared" si="249"/>
        <v>0</v>
      </c>
      <c r="EZ59" s="46">
        <f t="shared" si="256"/>
        <v>0</v>
      </c>
      <c r="FA59" s="46">
        <f t="shared" si="263"/>
        <v>0</v>
      </c>
      <c r="FB59" s="46">
        <f t="shared" si="269"/>
        <v>0</v>
      </c>
      <c r="FC59" s="46">
        <f t="shared" si="273"/>
        <v>0</v>
      </c>
      <c r="FD59" s="46">
        <f t="shared" si="277"/>
        <v>0</v>
      </c>
      <c r="FE59" s="46">
        <f t="shared" si="8"/>
        <v>29260</v>
      </c>
      <c r="FF59" s="47" t="e">
        <f>#REF!*FE59</f>
        <v>#REF!</v>
      </c>
      <c r="FI59" s="8"/>
      <c r="FJ59" s="8"/>
      <c r="FK59" s="8"/>
      <c r="FL59" s="8"/>
      <c r="FN59" s="15">
        <v>58</v>
      </c>
      <c r="FO59" s="23">
        <f t="shared" si="141"/>
        <v>57</v>
      </c>
      <c r="FP59" s="25">
        <f t="shared" si="136"/>
        <v>114</v>
      </c>
      <c r="FQ59" s="14">
        <f t="shared" si="13"/>
        <v>1140</v>
      </c>
      <c r="FR59" s="35">
        <f t="shared" si="142"/>
        <v>1596</v>
      </c>
      <c r="FS59" s="26">
        <f t="shared" si="19"/>
        <v>3192</v>
      </c>
      <c r="FT59" s="14">
        <f t="shared" si="14"/>
        <v>31920</v>
      </c>
      <c r="FU59" s="44">
        <f t="shared" si="15"/>
        <v>33060</v>
      </c>
      <c r="FV59" s="78">
        <f t="shared" si="25"/>
        <v>49297.5</v>
      </c>
      <c r="FW59" s="8"/>
      <c r="FX59" s="8"/>
      <c r="FY59" s="8"/>
      <c r="FZ59" s="8"/>
      <c r="GA59" s="8"/>
      <c r="GB59" s="8"/>
      <c r="GC59" s="8"/>
      <c r="GD59" s="8"/>
      <c r="GE59" s="8"/>
      <c r="GF59" s="8"/>
      <c r="GG59" s="8"/>
    </row>
    <row r="60" spans="1:189" ht="88.5" thickBot="1">
      <c r="A60" s="46">
        <v>59</v>
      </c>
      <c r="B60" s="46">
        <v>1</v>
      </c>
      <c r="C60" s="47" t="e">
        <f>#REF!</f>
        <v>#REF!</v>
      </c>
      <c r="D60" s="46">
        <v>58</v>
      </c>
      <c r="E60" s="46">
        <f t="shared" si="144"/>
        <v>0</v>
      </c>
      <c r="F60" s="46">
        <f t="shared" si="148"/>
        <v>0</v>
      </c>
      <c r="G60" s="46">
        <f t="shared" si="153"/>
        <v>0</v>
      </c>
      <c r="H60" s="46">
        <f t="shared" si="161"/>
        <v>0</v>
      </c>
      <c r="I60" s="46">
        <f t="shared" si="168"/>
        <v>0</v>
      </c>
      <c r="J60" s="46">
        <f t="shared" si="175"/>
        <v>0</v>
      </c>
      <c r="K60" s="46">
        <f t="shared" si="182"/>
        <v>0</v>
      </c>
      <c r="L60" s="46">
        <f t="shared" si="189"/>
        <v>0</v>
      </c>
      <c r="M60" s="46">
        <f t="shared" si="196"/>
        <v>0</v>
      </c>
      <c r="N60" s="46">
        <f t="shared" si="203"/>
        <v>0</v>
      </c>
      <c r="O60" s="46">
        <f t="shared" si="210"/>
        <v>0</v>
      </c>
      <c r="P60" s="46">
        <f t="shared" si="217"/>
        <v>0</v>
      </c>
      <c r="Q60" s="46">
        <f t="shared" si="224"/>
        <v>0</v>
      </c>
      <c r="R60" s="46">
        <f t="shared" si="229"/>
        <v>0</v>
      </c>
      <c r="S60" s="46">
        <f t="shared" si="236"/>
        <v>0</v>
      </c>
      <c r="T60" s="46">
        <f t="shared" si="243"/>
        <v>0</v>
      </c>
      <c r="U60" s="46">
        <f t="shared" si="251"/>
        <v>0</v>
      </c>
      <c r="V60" s="46">
        <f t="shared" si="258"/>
        <v>0</v>
      </c>
      <c r="W60" s="46">
        <f t="shared" si="265"/>
        <v>0</v>
      </c>
      <c r="X60" s="46">
        <f t="shared" si="270"/>
        <v>0</v>
      </c>
      <c r="Y60" s="46">
        <f t="shared" si="274"/>
        <v>0</v>
      </c>
      <c r="Z60" s="46">
        <f t="shared" si="278"/>
        <v>0</v>
      </c>
      <c r="AA60" s="46">
        <f t="shared" si="281"/>
        <v>0</v>
      </c>
      <c r="AB60" s="46">
        <f t="shared" si="283"/>
        <v>0</v>
      </c>
      <c r="AC60" s="46">
        <f aca="true" t="shared" si="285" ref="AC60:AC91">IF($FH$2&gt;26,D35,0)</f>
        <v>0</v>
      </c>
      <c r="AD60" s="46">
        <f t="shared" si="113"/>
        <v>0</v>
      </c>
      <c r="AE60" s="46">
        <f t="shared" si="117"/>
        <v>0</v>
      </c>
      <c r="AF60" s="46">
        <f t="shared" si="121"/>
        <v>0</v>
      </c>
      <c r="AG60" s="46">
        <f t="shared" si="125"/>
        <v>0</v>
      </c>
      <c r="AH60" s="46">
        <f t="shared" si="129"/>
        <v>0</v>
      </c>
      <c r="AI60" s="46">
        <f t="shared" si="133"/>
        <v>0</v>
      </c>
      <c r="AJ60" s="46">
        <f t="shared" si="138"/>
        <v>0</v>
      </c>
      <c r="AK60" s="46">
        <f t="shared" si="145"/>
        <v>0</v>
      </c>
      <c r="AL60" s="46">
        <f t="shared" si="149"/>
        <v>0</v>
      </c>
      <c r="AM60" s="46">
        <f t="shared" si="154"/>
        <v>0</v>
      </c>
      <c r="AN60" s="46">
        <f t="shared" si="162"/>
        <v>0</v>
      </c>
      <c r="AO60" s="46">
        <f t="shared" si="169"/>
        <v>0</v>
      </c>
      <c r="AP60" s="46">
        <f t="shared" si="176"/>
        <v>0</v>
      </c>
      <c r="AQ60" s="46">
        <f t="shared" si="183"/>
        <v>0</v>
      </c>
      <c r="AR60" s="46">
        <f t="shared" si="190"/>
        <v>0</v>
      </c>
      <c r="AS60" s="46">
        <f t="shared" si="197"/>
        <v>0</v>
      </c>
      <c r="AT60" s="46">
        <f t="shared" si="204"/>
        <v>0</v>
      </c>
      <c r="AU60" s="46">
        <f t="shared" si="211"/>
        <v>0</v>
      </c>
      <c r="AV60" s="46">
        <f t="shared" si="218"/>
        <v>0</v>
      </c>
      <c r="AW60" s="46">
        <f t="shared" si="225"/>
        <v>0</v>
      </c>
      <c r="AX60" s="46">
        <f t="shared" si="230"/>
        <v>0</v>
      </c>
      <c r="AY60" s="46">
        <f t="shared" si="237"/>
        <v>0</v>
      </c>
      <c r="AZ60" s="46">
        <f t="shared" si="244"/>
        <v>0</v>
      </c>
      <c r="BA60" s="46">
        <f t="shared" si="252"/>
        <v>0</v>
      </c>
      <c r="BB60" s="46">
        <f t="shared" si="259"/>
        <v>0</v>
      </c>
      <c r="BC60" s="46">
        <f t="shared" si="6"/>
        <v>58</v>
      </c>
      <c r="BD60" s="6" t="e">
        <f>#REF!*BC60</f>
        <v>#REF!</v>
      </c>
      <c r="BE60" s="46">
        <f t="shared" si="245"/>
        <v>1653</v>
      </c>
      <c r="BF60" s="46">
        <f t="shared" si="155"/>
        <v>0</v>
      </c>
      <c r="BG60" s="46">
        <f t="shared" si="156"/>
        <v>0</v>
      </c>
      <c r="BH60" s="46">
        <f t="shared" si="163"/>
        <v>0</v>
      </c>
      <c r="BI60" s="46">
        <f t="shared" si="170"/>
        <v>0</v>
      </c>
      <c r="BJ60" s="46">
        <f t="shared" si="177"/>
        <v>0</v>
      </c>
      <c r="BK60" s="46">
        <f t="shared" si="184"/>
        <v>0</v>
      </c>
      <c r="BL60" s="46">
        <f t="shared" si="191"/>
        <v>0</v>
      </c>
      <c r="BM60" s="46">
        <f t="shared" si="198"/>
        <v>0</v>
      </c>
      <c r="BN60" s="46">
        <f t="shared" si="205"/>
        <v>0</v>
      </c>
      <c r="BO60" s="46">
        <f t="shared" si="212"/>
        <v>0</v>
      </c>
      <c r="BP60" s="46">
        <f t="shared" si="219"/>
        <v>0</v>
      </c>
      <c r="BQ60" s="46">
        <f t="shared" si="226"/>
        <v>0</v>
      </c>
      <c r="BR60" s="46">
        <f t="shared" si="231"/>
        <v>0</v>
      </c>
      <c r="BS60" s="46">
        <f t="shared" si="238"/>
        <v>0</v>
      </c>
      <c r="BT60" s="46">
        <f t="shared" si="246"/>
        <v>0</v>
      </c>
      <c r="BU60" s="46">
        <f t="shared" si="253"/>
        <v>0</v>
      </c>
      <c r="BV60" s="46">
        <f t="shared" si="260"/>
        <v>0</v>
      </c>
      <c r="BW60" s="46">
        <f t="shared" si="266"/>
        <v>0</v>
      </c>
      <c r="BX60" s="46">
        <f t="shared" si="271"/>
        <v>0</v>
      </c>
      <c r="BY60" s="46">
        <f t="shared" si="275"/>
        <v>0</v>
      </c>
      <c r="BZ60" s="46">
        <f t="shared" si="279"/>
        <v>0</v>
      </c>
      <c r="CA60" s="46">
        <f t="shared" si="282"/>
        <v>0</v>
      </c>
      <c r="CB60" s="46">
        <f t="shared" si="284"/>
        <v>0</v>
      </c>
      <c r="CC60" s="46">
        <f aca="true" t="shared" si="286" ref="CC60:CC91">IF($FH$2&gt;25,BS50,0)</f>
        <v>0</v>
      </c>
      <c r="CD60" s="46">
        <f t="shared" si="114"/>
        <v>0</v>
      </c>
      <c r="CE60" s="46">
        <f t="shared" si="118"/>
        <v>0</v>
      </c>
      <c r="CF60" s="46">
        <f t="shared" si="122"/>
        <v>0</v>
      </c>
      <c r="CG60" s="46">
        <f t="shared" si="126"/>
        <v>0</v>
      </c>
      <c r="CH60" s="46">
        <f t="shared" si="130"/>
        <v>0</v>
      </c>
      <c r="CI60" s="46">
        <f t="shared" si="134"/>
        <v>0</v>
      </c>
      <c r="CJ60" s="46">
        <f t="shared" si="139"/>
        <v>0</v>
      </c>
      <c r="CK60" s="46">
        <f t="shared" si="146"/>
        <v>0</v>
      </c>
      <c r="CL60" s="46">
        <f t="shared" si="150"/>
        <v>0</v>
      </c>
      <c r="CM60" s="46">
        <f t="shared" si="157"/>
        <v>0</v>
      </c>
      <c r="CN60" s="46">
        <f t="shared" si="164"/>
        <v>0</v>
      </c>
      <c r="CO60" s="46">
        <f t="shared" si="171"/>
        <v>0</v>
      </c>
      <c r="CP60" s="46">
        <f t="shared" si="178"/>
        <v>0</v>
      </c>
      <c r="CQ60" s="46">
        <f t="shared" si="185"/>
        <v>0</v>
      </c>
      <c r="CR60" s="46">
        <f t="shared" si="192"/>
        <v>0</v>
      </c>
      <c r="CS60" s="46">
        <f t="shared" si="199"/>
        <v>0</v>
      </c>
      <c r="CT60" s="46">
        <f t="shared" si="206"/>
        <v>0</v>
      </c>
      <c r="CU60" s="46">
        <f t="shared" si="213"/>
        <v>0</v>
      </c>
      <c r="CV60" s="46">
        <f t="shared" si="220"/>
        <v>0</v>
      </c>
      <c r="CW60" s="46">
        <f t="shared" si="227"/>
        <v>0</v>
      </c>
      <c r="CX60" s="46">
        <f t="shared" si="232"/>
        <v>0</v>
      </c>
      <c r="CY60" s="46">
        <f t="shared" si="239"/>
        <v>0</v>
      </c>
      <c r="CZ60" s="46">
        <f t="shared" si="247"/>
        <v>0</v>
      </c>
      <c r="DA60" s="46">
        <f t="shared" si="254"/>
        <v>0</v>
      </c>
      <c r="DB60" s="46">
        <f t="shared" si="261"/>
        <v>0</v>
      </c>
      <c r="DC60" s="46">
        <f t="shared" si="267"/>
        <v>0</v>
      </c>
      <c r="DD60" s="46">
        <f t="shared" si="7"/>
        <v>1653</v>
      </c>
      <c r="DE60" s="47" t="e">
        <f>#REF!*DD60</f>
        <v>#REF!</v>
      </c>
      <c r="DF60" s="46">
        <f t="shared" si="45"/>
        <v>30856</v>
      </c>
      <c r="DG60" s="46">
        <f t="shared" si="158"/>
        <v>0</v>
      </c>
      <c r="DH60" s="46">
        <f t="shared" si="165"/>
        <v>0</v>
      </c>
      <c r="DI60" s="46">
        <f t="shared" si="172"/>
        <v>0</v>
      </c>
      <c r="DJ60" s="46">
        <f t="shared" si="179"/>
        <v>0</v>
      </c>
      <c r="DK60" s="46">
        <f t="shared" si="186"/>
        <v>0</v>
      </c>
      <c r="DL60" s="46">
        <f t="shared" si="193"/>
        <v>0</v>
      </c>
      <c r="DM60" s="46">
        <f t="shared" si="200"/>
        <v>0</v>
      </c>
      <c r="DN60" s="46">
        <f t="shared" si="207"/>
        <v>0</v>
      </c>
      <c r="DO60" s="46">
        <f t="shared" si="214"/>
        <v>0</v>
      </c>
      <c r="DP60" s="46">
        <f t="shared" si="221"/>
        <v>0</v>
      </c>
      <c r="DQ60" s="46">
        <f t="shared" si="233"/>
        <v>0</v>
      </c>
      <c r="DR60" s="46">
        <f t="shared" si="240"/>
        <v>0</v>
      </c>
      <c r="DS60" s="46">
        <f t="shared" si="248"/>
        <v>0</v>
      </c>
      <c r="DT60" s="46">
        <f t="shared" si="255"/>
        <v>0</v>
      </c>
      <c r="DU60" s="46">
        <f t="shared" si="262"/>
        <v>0</v>
      </c>
      <c r="DV60" s="46">
        <f t="shared" si="268"/>
        <v>0</v>
      </c>
      <c r="DW60" s="46">
        <f t="shared" si="272"/>
        <v>0</v>
      </c>
      <c r="DX60" s="46">
        <f t="shared" si="276"/>
        <v>0</v>
      </c>
      <c r="DY60" s="46">
        <f t="shared" si="280"/>
        <v>0</v>
      </c>
      <c r="DZ60" s="46">
        <f t="shared" si="103"/>
        <v>0</v>
      </c>
      <c r="EA60" s="46">
        <f t="shared" si="107"/>
        <v>0</v>
      </c>
      <c r="EB60" s="46">
        <f t="shared" si="111"/>
        <v>0</v>
      </c>
      <c r="EC60" s="46">
        <f t="shared" si="115"/>
        <v>0</v>
      </c>
      <c r="ED60" s="46">
        <f t="shared" si="119"/>
        <v>0</v>
      </c>
      <c r="EE60" s="46">
        <f t="shared" si="123"/>
        <v>0</v>
      </c>
      <c r="EF60" s="46">
        <f t="shared" si="127"/>
        <v>0</v>
      </c>
      <c r="EG60" s="46">
        <f t="shared" si="131"/>
        <v>0</v>
      </c>
      <c r="EH60" s="46">
        <f t="shared" si="135"/>
        <v>0</v>
      </c>
      <c r="EI60" s="46">
        <f t="shared" si="140"/>
        <v>0</v>
      </c>
      <c r="EJ60" s="46">
        <f t="shared" si="147"/>
        <v>0</v>
      </c>
      <c r="EK60" s="46">
        <f t="shared" si="151"/>
        <v>0</v>
      </c>
      <c r="EL60" s="46">
        <f t="shared" si="159"/>
        <v>0</v>
      </c>
      <c r="EM60" s="46">
        <f t="shared" si="166"/>
        <v>0</v>
      </c>
      <c r="EN60" s="46">
        <f t="shared" si="173"/>
        <v>0</v>
      </c>
      <c r="EO60" s="46">
        <f t="shared" si="180"/>
        <v>0</v>
      </c>
      <c r="EP60" s="46">
        <f t="shared" si="187"/>
        <v>0</v>
      </c>
      <c r="EQ60" s="46">
        <f t="shared" si="194"/>
        <v>0</v>
      </c>
      <c r="ER60" s="46">
        <f t="shared" si="201"/>
        <v>0</v>
      </c>
      <c r="ES60" s="46">
        <f t="shared" si="208"/>
        <v>0</v>
      </c>
      <c r="ET60" s="46">
        <f t="shared" si="215"/>
        <v>0</v>
      </c>
      <c r="EU60" s="46">
        <f t="shared" si="222"/>
        <v>0</v>
      </c>
      <c r="EV60" s="46">
        <f t="shared" si="228"/>
        <v>0</v>
      </c>
      <c r="EW60" s="46">
        <f t="shared" si="234"/>
        <v>0</v>
      </c>
      <c r="EX60" s="46">
        <f t="shared" si="241"/>
        <v>0</v>
      </c>
      <c r="EY60" s="46">
        <f t="shared" si="249"/>
        <v>0</v>
      </c>
      <c r="EZ60" s="46">
        <f t="shared" si="256"/>
        <v>0</v>
      </c>
      <c r="FA60" s="46">
        <f t="shared" si="263"/>
        <v>0</v>
      </c>
      <c r="FB60" s="46">
        <f t="shared" si="269"/>
        <v>0</v>
      </c>
      <c r="FC60" s="46">
        <f t="shared" si="273"/>
        <v>0</v>
      </c>
      <c r="FD60" s="46">
        <f t="shared" si="277"/>
        <v>0</v>
      </c>
      <c r="FE60" s="46">
        <f t="shared" si="8"/>
        <v>30856</v>
      </c>
      <c r="FF60" s="47" t="e">
        <f>#REF!*FE60</f>
        <v>#REF!</v>
      </c>
      <c r="FI60" s="8"/>
      <c r="FJ60" s="8"/>
      <c r="FK60" s="8"/>
      <c r="FL60" s="8"/>
      <c r="FN60" s="15">
        <v>59</v>
      </c>
      <c r="FO60" s="23">
        <f t="shared" si="141"/>
        <v>58</v>
      </c>
      <c r="FP60" s="25">
        <f t="shared" si="136"/>
        <v>116</v>
      </c>
      <c r="FQ60" s="14">
        <f t="shared" si="13"/>
        <v>1160</v>
      </c>
      <c r="FR60" s="35">
        <f t="shared" si="142"/>
        <v>1653</v>
      </c>
      <c r="FS60" s="26">
        <f t="shared" si="19"/>
        <v>3306</v>
      </c>
      <c r="FT60" s="14">
        <f t="shared" si="14"/>
        <v>33060</v>
      </c>
      <c r="FU60" s="44">
        <f t="shared" si="15"/>
        <v>34220</v>
      </c>
      <c r="FV60" s="78">
        <f t="shared" si="25"/>
        <v>55286</v>
      </c>
      <c r="FW60" s="8"/>
      <c r="FX60" s="8"/>
      <c r="FY60" s="8"/>
      <c r="FZ60" s="8"/>
      <c r="GA60" s="8"/>
      <c r="GB60" s="8"/>
      <c r="GC60" s="8"/>
      <c r="GD60" s="8"/>
      <c r="GE60" s="8"/>
      <c r="GF60" s="8"/>
      <c r="GG60" s="8"/>
    </row>
    <row r="61" spans="1:189" ht="88.5" thickBot="1">
      <c r="A61" s="46">
        <v>60</v>
      </c>
      <c r="B61" s="46">
        <v>1</v>
      </c>
      <c r="C61" s="47" t="e">
        <f>#REF!</f>
        <v>#REF!</v>
      </c>
      <c r="D61" s="46">
        <v>59</v>
      </c>
      <c r="E61" s="46">
        <f t="shared" si="144"/>
        <v>0</v>
      </c>
      <c r="F61" s="46">
        <f t="shared" si="148"/>
        <v>0</v>
      </c>
      <c r="G61" s="46">
        <f t="shared" si="153"/>
        <v>0</v>
      </c>
      <c r="H61" s="46">
        <f t="shared" si="161"/>
        <v>0</v>
      </c>
      <c r="I61" s="46">
        <f t="shared" si="168"/>
        <v>0</v>
      </c>
      <c r="J61" s="46">
        <f t="shared" si="175"/>
        <v>0</v>
      </c>
      <c r="K61" s="46">
        <f t="shared" si="182"/>
        <v>0</v>
      </c>
      <c r="L61" s="46">
        <f t="shared" si="189"/>
        <v>0</v>
      </c>
      <c r="M61" s="46">
        <f t="shared" si="196"/>
        <v>0</v>
      </c>
      <c r="N61" s="46">
        <f t="shared" si="203"/>
        <v>0</v>
      </c>
      <c r="O61" s="46">
        <f t="shared" si="210"/>
        <v>0</v>
      </c>
      <c r="P61" s="46">
        <f t="shared" si="217"/>
        <v>0</v>
      </c>
      <c r="Q61" s="46">
        <f t="shared" si="224"/>
        <v>0</v>
      </c>
      <c r="R61" s="46">
        <f t="shared" si="229"/>
        <v>0</v>
      </c>
      <c r="S61" s="46">
        <f t="shared" si="236"/>
        <v>0</v>
      </c>
      <c r="T61" s="46">
        <f t="shared" si="243"/>
        <v>0</v>
      </c>
      <c r="U61" s="46">
        <f t="shared" si="251"/>
        <v>0</v>
      </c>
      <c r="V61" s="46">
        <f t="shared" si="258"/>
        <v>0</v>
      </c>
      <c r="W61" s="46">
        <f t="shared" si="265"/>
        <v>0</v>
      </c>
      <c r="X61" s="46">
        <f t="shared" si="270"/>
        <v>0</v>
      </c>
      <c r="Y61" s="46">
        <f t="shared" si="274"/>
        <v>0</v>
      </c>
      <c r="Z61" s="46">
        <f t="shared" si="278"/>
        <v>0</v>
      </c>
      <c r="AA61" s="46">
        <f t="shared" si="281"/>
        <v>0</v>
      </c>
      <c r="AB61" s="46">
        <f t="shared" si="283"/>
        <v>0</v>
      </c>
      <c r="AC61" s="46">
        <f t="shared" si="285"/>
        <v>0</v>
      </c>
      <c r="AD61" s="46">
        <f aca="true" t="shared" si="287" ref="AD61:AD92">IF($FH$2&gt;27,D35,0)</f>
        <v>0</v>
      </c>
      <c r="AE61" s="46">
        <f t="shared" si="117"/>
        <v>0</v>
      </c>
      <c r="AF61" s="46">
        <f t="shared" si="121"/>
        <v>0</v>
      </c>
      <c r="AG61" s="46">
        <f t="shared" si="125"/>
        <v>0</v>
      </c>
      <c r="AH61" s="46">
        <f t="shared" si="129"/>
        <v>0</v>
      </c>
      <c r="AI61" s="46">
        <f t="shared" si="133"/>
        <v>0</v>
      </c>
      <c r="AJ61" s="46">
        <f t="shared" si="138"/>
        <v>0</v>
      </c>
      <c r="AK61" s="46">
        <f t="shared" si="145"/>
        <v>0</v>
      </c>
      <c r="AL61" s="46">
        <f t="shared" si="149"/>
        <v>0</v>
      </c>
      <c r="AM61" s="46">
        <f t="shared" si="154"/>
        <v>0</v>
      </c>
      <c r="AN61" s="46">
        <f t="shared" si="162"/>
        <v>0</v>
      </c>
      <c r="AO61" s="46">
        <f t="shared" si="169"/>
        <v>0</v>
      </c>
      <c r="AP61" s="46">
        <f t="shared" si="176"/>
        <v>0</v>
      </c>
      <c r="AQ61" s="46">
        <f t="shared" si="183"/>
        <v>0</v>
      </c>
      <c r="AR61" s="46">
        <f t="shared" si="190"/>
        <v>0</v>
      </c>
      <c r="AS61" s="46">
        <f t="shared" si="197"/>
        <v>0</v>
      </c>
      <c r="AT61" s="46">
        <f t="shared" si="204"/>
        <v>0</v>
      </c>
      <c r="AU61" s="46">
        <f t="shared" si="211"/>
        <v>0</v>
      </c>
      <c r="AV61" s="46">
        <f t="shared" si="218"/>
        <v>0</v>
      </c>
      <c r="AW61" s="46">
        <f t="shared" si="225"/>
        <v>0</v>
      </c>
      <c r="AX61" s="46">
        <f t="shared" si="230"/>
        <v>0</v>
      </c>
      <c r="AY61" s="46">
        <f t="shared" si="237"/>
        <v>0</v>
      </c>
      <c r="AZ61" s="46">
        <f t="shared" si="244"/>
        <v>0</v>
      </c>
      <c r="BA61" s="46">
        <f t="shared" si="252"/>
        <v>0</v>
      </c>
      <c r="BB61" s="46">
        <f t="shared" si="259"/>
        <v>0</v>
      </c>
      <c r="BC61" s="46">
        <f t="shared" si="6"/>
        <v>59</v>
      </c>
      <c r="BD61" s="6" t="e">
        <f>#REF!*BC61</f>
        <v>#REF!</v>
      </c>
      <c r="BE61" s="46">
        <f t="shared" si="245"/>
        <v>1711</v>
      </c>
      <c r="BF61" s="46">
        <f t="shared" si="155"/>
        <v>0</v>
      </c>
      <c r="BG61" s="46">
        <f t="shared" si="156"/>
        <v>0</v>
      </c>
      <c r="BH61" s="46">
        <f t="shared" si="163"/>
        <v>0</v>
      </c>
      <c r="BI61" s="46">
        <f t="shared" si="170"/>
        <v>0</v>
      </c>
      <c r="BJ61" s="46">
        <f t="shared" si="177"/>
        <v>0</v>
      </c>
      <c r="BK61" s="46">
        <f t="shared" si="184"/>
        <v>0</v>
      </c>
      <c r="BL61" s="46">
        <f t="shared" si="191"/>
        <v>0</v>
      </c>
      <c r="BM61" s="46">
        <f t="shared" si="198"/>
        <v>0</v>
      </c>
      <c r="BN61" s="46">
        <f t="shared" si="205"/>
        <v>0</v>
      </c>
      <c r="BO61" s="46">
        <f t="shared" si="212"/>
        <v>0</v>
      </c>
      <c r="BP61" s="46">
        <f t="shared" si="219"/>
        <v>0</v>
      </c>
      <c r="BQ61" s="46">
        <f t="shared" si="226"/>
        <v>0</v>
      </c>
      <c r="BR61" s="46">
        <f t="shared" si="231"/>
        <v>0</v>
      </c>
      <c r="BS61" s="46">
        <f t="shared" si="238"/>
        <v>0</v>
      </c>
      <c r="BT61" s="46">
        <f t="shared" si="246"/>
        <v>0</v>
      </c>
      <c r="BU61" s="46">
        <f t="shared" si="253"/>
        <v>0</v>
      </c>
      <c r="BV61" s="46">
        <f t="shared" si="260"/>
        <v>0</v>
      </c>
      <c r="BW61" s="46">
        <f t="shared" si="266"/>
        <v>0</v>
      </c>
      <c r="BX61" s="46">
        <f t="shared" si="271"/>
        <v>0</v>
      </c>
      <c r="BY61" s="46">
        <f t="shared" si="275"/>
        <v>0</v>
      </c>
      <c r="BZ61" s="46">
        <f t="shared" si="279"/>
        <v>0</v>
      </c>
      <c r="CA61" s="46">
        <f t="shared" si="282"/>
        <v>0</v>
      </c>
      <c r="CB61" s="46">
        <f t="shared" si="284"/>
        <v>0</v>
      </c>
      <c r="CC61" s="46">
        <f t="shared" si="286"/>
        <v>0</v>
      </c>
      <c r="CD61" s="46">
        <f aca="true" t="shared" si="288" ref="CD61:CD92">IF($FH$2&gt;26,BT51,0)</f>
        <v>0</v>
      </c>
      <c r="CE61" s="46">
        <f t="shared" si="118"/>
        <v>0</v>
      </c>
      <c r="CF61" s="46">
        <f t="shared" si="122"/>
        <v>0</v>
      </c>
      <c r="CG61" s="46">
        <f t="shared" si="126"/>
        <v>0</v>
      </c>
      <c r="CH61" s="46">
        <f t="shared" si="130"/>
        <v>0</v>
      </c>
      <c r="CI61" s="46">
        <f t="shared" si="134"/>
        <v>0</v>
      </c>
      <c r="CJ61" s="46">
        <f t="shared" si="139"/>
        <v>0</v>
      </c>
      <c r="CK61" s="46">
        <f t="shared" si="146"/>
        <v>0</v>
      </c>
      <c r="CL61" s="46">
        <f t="shared" si="150"/>
        <v>0</v>
      </c>
      <c r="CM61" s="46">
        <f t="shared" si="157"/>
        <v>0</v>
      </c>
      <c r="CN61" s="46">
        <f t="shared" si="164"/>
        <v>0</v>
      </c>
      <c r="CO61" s="46">
        <f t="shared" si="171"/>
        <v>0</v>
      </c>
      <c r="CP61" s="46">
        <f t="shared" si="178"/>
        <v>0</v>
      </c>
      <c r="CQ61" s="46">
        <f t="shared" si="185"/>
        <v>0</v>
      </c>
      <c r="CR61" s="46">
        <f t="shared" si="192"/>
        <v>0</v>
      </c>
      <c r="CS61" s="46">
        <f t="shared" si="199"/>
        <v>0</v>
      </c>
      <c r="CT61" s="46">
        <f t="shared" si="206"/>
        <v>0</v>
      </c>
      <c r="CU61" s="46">
        <f t="shared" si="213"/>
        <v>0</v>
      </c>
      <c r="CV61" s="46">
        <f t="shared" si="220"/>
        <v>0</v>
      </c>
      <c r="CW61" s="46">
        <f t="shared" si="227"/>
        <v>0</v>
      </c>
      <c r="CX61" s="46">
        <f t="shared" si="232"/>
        <v>0</v>
      </c>
      <c r="CY61" s="46">
        <f t="shared" si="239"/>
        <v>0</v>
      </c>
      <c r="CZ61" s="46">
        <f t="shared" si="247"/>
        <v>0</v>
      </c>
      <c r="DA61" s="46">
        <f t="shared" si="254"/>
        <v>0</v>
      </c>
      <c r="DB61" s="46">
        <f t="shared" si="261"/>
        <v>0</v>
      </c>
      <c r="DC61" s="46">
        <f t="shared" si="267"/>
        <v>0</v>
      </c>
      <c r="DD61" s="46">
        <f t="shared" si="7"/>
        <v>1711</v>
      </c>
      <c r="DE61" s="47" t="e">
        <f>#REF!*DD61</f>
        <v>#REF!</v>
      </c>
      <c r="DF61" s="46">
        <f t="shared" si="45"/>
        <v>32509</v>
      </c>
      <c r="DG61" s="46">
        <f t="shared" si="158"/>
        <v>0</v>
      </c>
      <c r="DH61" s="46">
        <f t="shared" si="165"/>
        <v>0</v>
      </c>
      <c r="DI61" s="46">
        <f t="shared" si="172"/>
        <v>0</v>
      </c>
      <c r="DJ61" s="46">
        <f t="shared" si="179"/>
        <v>0</v>
      </c>
      <c r="DK61" s="46">
        <f t="shared" si="186"/>
        <v>0</v>
      </c>
      <c r="DL61" s="46">
        <f t="shared" si="193"/>
        <v>0</v>
      </c>
      <c r="DM61" s="46">
        <f t="shared" si="200"/>
        <v>0</v>
      </c>
      <c r="DN61" s="46">
        <f t="shared" si="207"/>
        <v>0</v>
      </c>
      <c r="DO61" s="46">
        <f t="shared" si="214"/>
        <v>0</v>
      </c>
      <c r="DP61" s="46">
        <f t="shared" si="221"/>
        <v>0</v>
      </c>
      <c r="DQ61" s="46">
        <f t="shared" si="233"/>
        <v>0</v>
      </c>
      <c r="DR61" s="46">
        <f t="shared" si="240"/>
        <v>0</v>
      </c>
      <c r="DS61" s="46">
        <f t="shared" si="248"/>
        <v>0</v>
      </c>
      <c r="DT61" s="46">
        <f t="shared" si="255"/>
        <v>0</v>
      </c>
      <c r="DU61" s="46">
        <f t="shared" si="262"/>
        <v>0</v>
      </c>
      <c r="DV61" s="46">
        <f t="shared" si="268"/>
        <v>0</v>
      </c>
      <c r="DW61" s="46">
        <f t="shared" si="272"/>
        <v>0</v>
      </c>
      <c r="DX61" s="46">
        <f t="shared" si="276"/>
        <v>0</v>
      </c>
      <c r="DY61" s="46">
        <f t="shared" si="280"/>
        <v>0</v>
      </c>
      <c r="DZ61" s="46">
        <f t="shared" si="103"/>
        <v>0</v>
      </c>
      <c r="EA61" s="46">
        <f t="shared" si="107"/>
        <v>0</v>
      </c>
      <c r="EB61" s="46">
        <f t="shared" si="111"/>
        <v>0</v>
      </c>
      <c r="EC61" s="46">
        <f t="shared" si="115"/>
        <v>0</v>
      </c>
      <c r="ED61" s="46">
        <f t="shared" si="119"/>
        <v>0</v>
      </c>
      <c r="EE61" s="46">
        <f t="shared" si="123"/>
        <v>0</v>
      </c>
      <c r="EF61" s="46">
        <f t="shared" si="127"/>
        <v>0</v>
      </c>
      <c r="EG61" s="46">
        <f t="shared" si="131"/>
        <v>0</v>
      </c>
      <c r="EH61" s="46">
        <f t="shared" si="135"/>
        <v>0</v>
      </c>
      <c r="EI61" s="46">
        <f t="shared" si="140"/>
        <v>0</v>
      </c>
      <c r="EJ61" s="46">
        <f t="shared" si="147"/>
        <v>0</v>
      </c>
      <c r="EK61" s="46">
        <f t="shared" si="151"/>
        <v>0</v>
      </c>
      <c r="EL61" s="46">
        <f t="shared" si="159"/>
        <v>0</v>
      </c>
      <c r="EM61" s="46">
        <f t="shared" si="166"/>
        <v>0</v>
      </c>
      <c r="EN61" s="46">
        <f t="shared" si="173"/>
        <v>0</v>
      </c>
      <c r="EO61" s="46">
        <f t="shared" si="180"/>
        <v>0</v>
      </c>
      <c r="EP61" s="46">
        <f t="shared" si="187"/>
        <v>0</v>
      </c>
      <c r="EQ61" s="46">
        <f t="shared" si="194"/>
        <v>0</v>
      </c>
      <c r="ER61" s="46">
        <f t="shared" si="201"/>
        <v>0</v>
      </c>
      <c r="ES61" s="46">
        <f t="shared" si="208"/>
        <v>0</v>
      </c>
      <c r="ET61" s="46">
        <f t="shared" si="215"/>
        <v>0</v>
      </c>
      <c r="EU61" s="46">
        <f t="shared" si="222"/>
        <v>0</v>
      </c>
      <c r="EV61" s="46">
        <f t="shared" si="228"/>
        <v>0</v>
      </c>
      <c r="EW61" s="46">
        <f t="shared" si="234"/>
        <v>0</v>
      </c>
      <c r="EX61" s="46">
        <f t="shared" si="241"/>
        <v>0</v>
      </c>
      <c r="EY61" s="46">
        <f t="shared" si="249"/>
        <v>0</v>
      </c>
      <c r="EZ61" s="46">
        <f t="shared" si="256"/>
        <v>0</v>
      </c>
      <c r="FA61" s="46">
        <f t="shared" si="263"/>
        <v>0</v>
      </c>
      <c r="FB61" s="46">
        <f t="shared" si="269"/>
        <v>0</v>
      </c>
      <c r="FC61" s="46">
        <f t="shared" si="273"/>
        <v>0</v>
      </c>
      <c r="FD61" s="46">
        <f t="shared" si="277"/>
        <v>0</v>
      </c>
      <c r="FE61" s="46">
        <f t="shared" si="8"/>
        <v>32509</v>
      </c>
      <c r="FF61" s="47" t="e">
        <f>#REF!*FE61</f>
        <v>#REF!</v>
      </c>
      <c r="FI61" s="8"/>
      <c r="FJ61" s="8"/>
      <c r="FK61" s="8"/>
      <c r="FL61" s="8"/>
      <c r="FN61" s="49">
        <v>60</v>
      </c>
      <c r="FO61" s="50">
        <f t="shared" si="141"/>
        <v>59</v>
      </c>
      <c r="FP61" s="52">
        <f t="shared" si="136"/>
        <v>118</v>
      </c>
      <c r="FQ61" s="14">
        <f t="shared" si="13"/>
        <v>1180</v>
      </c>
      <c r="FR61" s="63">
        <f t="shared" si="142"/>
        <v>1711</v>
      </c>
      <c r="FS61" s="20">
        <f t="shared" si="19"/>
        <v>3422</v>
      </c>
      <c r="FT61" s="14">
        <f t="shared" si="14"/>
        <v>34220</v>
      </c>
      <c r="FU61" s="21">
        <f t="shared" si="15"/>
        <v>35400</v>
      </c>
      <c r="FV61" s="79">
        <f t="shared" si="25"/>
        <v>61481</v>
      </c>
      <c r="FW61" s="8"/>
      <c r="FX61" s="8"/>
      <c r="FY61" s="8"/>
      <c r="FZ61" s="8"/>
      <c r="GA61" s="8"/>
      <c r="GB61" s="8"/>
      <c r="GC61" s="8"/>
      <c r="GD61" s="8"/>
      <c r="GE61" s="8"/>
      <c r="GF61" s="8"/>
      <c r="GG61" s="8"/>
    </row>
    <row r="62" spans="1:189" ht="87.75">
      <c r="A62" s="46">
        <v>61</v>
      </c>
      <c r="B62" s="46">
        <v>1</v>
      </c>
      <c r="C62" s="47" t="e">
        <f>#REF!</f>
        <v>#REF!</v>
      </c>
      <c r="D62" s="46">
        <v>60</v>
      </c>
      <c r="E62" s="46">
        <f t="shared" si="144"/>
        <v>0</v>
      </c>
      <c r="F62" s="46">
        <f t="shared" si="148"/>
        <v>0</v>
      </c>
      <c r="G62" s="46">
        <f t="shared" si="153"/>
        <v>0</v>
      </c>
      <c r="H62" s="46">
        <f t="shared" si="161"/>
        <v>0</v>
      </c>
      <c r="I62" s="46">
        <f t="shared" si="168"/>
        <v>0</v>
      </c>
      <c r="J62" s="46">
        <f t="shared" si="175"/>
        <v>0</v>
      </c>
      <c r="K62" s="46">
        <f t="shared" si="182"/>
        <v>0</v>
      </c>
      <c r="L62" s="46">
        <f t="shared" si="189"/>
        <v>0</v>
      </c>
      <c r="M62" s="46">
        <f t="shared" si="196"/>
        <v>0</v>
      </c>
      <c r="N62" s="46">
        <f t="shared" si="203"/>
        <v>0</v>
      </c>
      <c r="O62" s="46">
        <f t="shared" si="210"/>
        <v>0</v>
      </c>
      <c r="P62" s="46">
        <f t="shared" si="217"/>
        <v>0</v>
      </c>
      <c r="Q62" s="46">
        <f t="shared" si="224"/>
        <v>0</v>
      </c>
      <c r="R62" s="46">
        <f t="shared" si="229"/>
        <v>0</v>
      </c>
      <c r="S62" s="46">
        <f t="shared" si="236"/>
        <v>0</v>
      </c>
      <c r="T62" s="46">
        <f t="shared" si="243"/>
        <v>0</v>
      </c>
      <c r="U62" s="46">
        <f t="shared" si="251"/>
        <v>0</v>
      </c>
      <c r="V62" s="46">
        <f t="shared" si="258"/>
        <v>0</v>
      </c>
      <c r="W62" s="46">
        <f t="shared" si="265"/>
        <v>0</v>
      </c>
      <c r="X62" s="46">
        <f t="shared" si="270"/>
        <v>0</v>
      </c>
      <c r="Y62" s="46">
        <f t="shared" si="274"/>
        <v>0</v>
      </c>
      <c r="Z62" s="46">
        <f t="shared" si="278"/>
        <v>0</v>
      </c>
      <c r="AA62" s="46">
        <f t="shared" si="281"/>
        <v>0</v>
      </c>
      <c r="AB62" s="46">
        <f t="shared" si="283"/>
        <v>0</v>
      </c>
      <c r="AC62" s="46">
        <f t="shared" si="285"/>
        <v>0</v>
      </c>
      <c r="AD62" s="46">
        <f t="shared" si="287"/>
        <v>0</v>
      </c>
      <c r="AE62" s="46">
        <f aca="true" t="shared" si="289" ref="AE62:AE93">IF($FH$2&gt;28,D35,0)</f>
        <v>0</v>
      </c>
      <c r="AF62" s="46">
        <f t="shared" si="121"/>
        <v>0</v>
      </c>
      <c r="AG62" s="46">
        <f t="shared" si="125"/>
        <v>0</v>
      </c>
      <c r="AH62" s="46">
        <f t="shared" si="129"/>
        <v>0</v>
      </c>
      <c r="AI62" s="46">
        <f t="shared" si="133"/>
        <v>0</v>
      </c>
      <c r="AJ62" s="46">
        <f t="shared" si="138"/>
        <v>0</v>
      </c>
      <c r="AK62" s="46">
        <f t="shared" si="145"/>
        <v>0</v>
      </c>
      <c r="AL62" s="46">
        <f t="shared" si="149"/>
        <v>0</v>
      </c>
      <c r="AM62" s="46">
        <f t="shared" si="154"/>
        <v>0</v>
      </c>
      <c r="AN62" s="46">
        <f t="shared" si="162"/>
        <v>0</v>
      </c>
      <c r="AO62" s="46">
        <f t="shared" si="169"/>
        <v>0</v>
      </c>
      <c r="AP62" s="46">
        <f t="shared" si="176"/>
        <v>0</v>
      </c>
      <c r="AQ62" s="46">
        <f t="shared" si="183"/>
        <v>0</v>
      </c>
      <c r="AR62" s="46">
        <f t="shared" si="190"/>
        <v>0</v>
      </c>
      <c r="AS62" s="46">
        <f t="shared" si="197"/>
        <v>0</v>
      </c>
      <c r="AT62" s="46">
        <f t="shared" si="204"/>
        <v>0</v>
      </c>
      <c r="AU62" s="46">
        <f t="shared" si="211"/>
        <v>0</v>
      </c>
      <c r="AV62" s="46">
        <f t="shared" si="218"/>
        <v>0</v>
      </c>
      <c r="AW62" s="46">
        <f t="shared" si="225"/>
        <v>0</v>
      </c>
      <c r="AX62" s="46">
        <f t="shared" si="230"/>
        <v>0</v>
      </c>
      <c r="AY62" s="46">
        <f t="shared" si="237"/>
        <v>0</v>
      </c>
      <c r="AZ62" s="46">
        <f t="shared" si="244"/>
        <v>0</v>
      </c>
      <c r="BA62" s="46">
        <f t="shared" si="252"/>
        <v>0</v>
      </c>
      <c r="BB62" s="46">
        <f t="shared" si="259"/>
        <v>0</v>
      </c>
      <c r="BC62" s="46">
        <f t="shared" si="6"/>
        <v>60</v>
      </c>
      <c r="BD62" s="6" t="e">
        <f>#REF!*BC62</f>
        <v>#REF!</v>
      </c>
      <c r="BE62" s="46">
        <f t="shared" si="245"/>
        <v>1770</v>
      </c>
      <c r="BF62" s="46">
        <f t="shared" si="155"/>
        <v>0</v>
      </c>
      <c r="BG62" s="46">
        <f t="shared" si="156"/>
        <v>0</v>
      </c>
      <c r="BH62" s="46">
        <f t="shared" si="163"/>
        <v>0</v>
      </c>
      <c r="BI62" s="46">
        <f t="shared" si="170"/>
        <v>0</v>
      </c>
      <c r="BJ62" s="46">
        <f t="shared" si="177"/>
        <v>0</v>
      </c>
      <c r="BK62" s="46">
        <f t="shared" si="184"/>
        <v>0</v>
      </c>
      <c r="BL62" s="46">
        <f t="shared" si="191"/>
        <v>0</v>
      </c>
      <c r="BM62" s="46">
        <f t="shared" si="198"/>
        <v>0</v>
      </c>
      <c r="BN62" s="46">
        <f t="shared" si="205"/>
        <v>0</v>
      </c>
      <c r="BO62" s="46">
        <f t="shared" si="212"/>
        <v>0</v>
      </c>
      <c r="BP62" s="46">
        <f t="shared" si="219"/>
        <v>0</v>
      </c>
      <c r="BQ62" s="46">
        <f t="shared" si="226"/>
        <v>0</v>
      </c>
      <c r="BR62" s="46">
        <f t="shared" si="231"/>
        <v>0</v>
      </c>
      <c r="BS62" s="46">
        <f t="shared" si="238"/>
        <v>0</v>
      </c>
      <c r="BT62" s="46">
        <f t="shared" si="246"/>
        <v>0</v>
      </c>
      <c r="BU62" s="46">
        <f t="shared" si="253"/>
        <v>0</v>
      </c>
      <c r="BV62" s="46">
        <f t="shared" si="260"/>
        <v>0</v>
      </c>
      <c r="BW62" s="46">
        <f t="shared" si="266"/>
        <v>0</v>
      </c>
      <c r="BX62" s="46">
        <f t="shared" si="271"/>
        <v>0</v>
      </c>
      <c r="BY62" s="46">
        <f t="shared" si="275"/>
        <v>0</v>
      </c>
      <c r="BZ62" s="46">
        <f t="shared" si="279"/>
        <v>0</v>
      </c>
      <c r="CA62" s="46">
        <f t="shared" si="282"/>
        <v>0</v>
      </c>
      <c r="CB62" s="46">
        <f t="shared" si="284"/>
        <v>0</v>
      </c>
      <c r="CC62" s="46">
        <f t="shared" si="286"/>
        <v>0</v>
      </c>
      <c r="CD62" s="46">
        <f t="shared" si="288"/>
        <v>0</v>
      </c>
      <c r="CE62" s="46">
        <f aca="true" t="shared" si="290" ref="CE62:CE93">IF($FH$2&gt;27,BU52,0)</f>
        <v>0</v>
      </c>
      <c r="CF62" s="46">
        <f t="shared" si="122"/>
        <v>0</v>
      </c>
      <c r="CG62" s="46">
        <f t="shared" si="126"/>
        <v>0</v>
      </c>
      <c r="CH62" s="46">
        <f t="shared" si="130"/>
        <v>0</v>
      </c>
      <c r="CI62" s="46">
        <f t="shared" si="134"/>
        <v>0</v>
      </c>
      <c r="CJ62" s="46">
        <f t="shared" si="139"/>
        <v>0</v>
      </c>
      <c r="CK62" s="46">
        <f t="shared" si="146"/>
        <v>0</v>
      </c>
      <c r="CL62" s="46">
        <f t="shared" si="150"/>
        <v>0</v>
      </c>
      <c r="CM62" s="46">
        <f t="shared" si="157"/>
        <v>0</v>
      </c>
      <c r="CN62" s="46">
        <f t="shared" si="164"/>
        <v>0</v>
      </c>
      <c r="CO62" s="46">
        <f t="shared" si="171"/>
        <v>0</v>
      </c>
      <c r="CP62" s="46">
        <f t="shared" si="178"/>
        <v>0</v>
      </c>
      <c r="CQ62" s="46">
        <f t="shared" si="185"/>
        <v>0</v>
      </c>
      <c r="CR62" s="46">
        <f t="shared" si="192"/>
        <v>0</v>
      </c>
      <c r="CS62" s="46">
        <f t="shared" si="199"/>
        <v>0</v>
      </c>
      <c r="CT62" s="46">
        <f t="shared" si="206"/>
        <v>0</v>
      </c>
      <c r="CU62" s="46">
        <f t="shared" si="213"/>
        <v>0</v>
      </c>
      <c r="CV62" s="46">
        <f t="shared" si="220"/>
        <v>0</v>
      </c>
      <c r="CW62" s="46">
        <f t="shared" si="227"/>
        <v>0</v>
      </c>
      <c r="CX62" s="46">
        <f t="shared" si="232"/>
        <v>0</v>
      </c>
      <c r="CY62" s="46">
        <f t="shared" si="239"/>
        <v>0</v>
      </c>
      <c r="CZ62" s="46">
        <f t="shared" si="247"/>
        <v>0</v>
      </c>
      <c r="DA62" s="46">
        <f t="shared" si="254"/>
        <v>0</v>
      </c>
      <c r="DB62" s="46">
        <f t="shared" si="261"/>
        <v>0</v>
      </c>
      <c r="DC62" s="46">
        <f t="shared" si="267"/>
        <v>0</v>
      </c>
      <c r="DD62" s="46">
        <f t="shared" si="7"/>
        <v>1770</v>
      </c>
      <c r="DE62" s="47" t="e">
        <f>#REF!*DD62</f>
        <v>#REF!</v>
      </c>
      <c r="DF62" s="46">
        <f t="shared" si="45"/>
        <v>34220</v>
      </c>
      <c r="DG62" s="46">
        <f t="shared" si="158"/>
        <v>0</v>
      </c>
      <c r="DH62" s="46">
        <f t="shared" si="165"/>
        <v>0</v>
      </c>
      <c r="DI62" s="46">
        <f t="shared" si="172"/>
        <v>0</v>
      </c>
      <c r="DJ62" s="46">
        <f t="shared" si="179"/>
        <v>0</v>
      </c>
      <c r="DK62" s="46">
        <f t="shared" si="186"/>
        <v>0</v>
      </c>
      <c r="DL62" s="46">
        <f t="shared" si="193"/>
        <v>0</v>
      </c>
      <c r="DM62" s="46">
        <f t="shared" si="200"/>
        <v>0</v>
      </c>
      <c r="DN62" s="46">
        <f t="shared" si="207"/>
        <v>0</v>
      </c>
      <c r="DO62" s="46">
        <f t="shared" si="214"/>
        <v>0</v>
      </c>
      <c r="DP62" s="46">
        <f t="shared" si="221"/>
        <v>0</v>
      </c>
      <c r="DQ62" s="46">
        <f t="shared" si="233"/>
        <v>0</v>
      </c>
      <c r="DR62" s="46">
        <f t="shared" si="240"/>
        <v>0</v>
      </c>
      <c r="DS62" s="46">
        <f t="shared" si="248"/>
        <v>0</v>
      </c>
      <c r="DT62" s="46">
        <f t="shared" si="255"/>
        <v>0</v>
      </c>
      <c r="DU62" s="46">
        <f t="shared" si="262"/>
        <v>0</v>
      </c>
      <c r="DV62" s="46">
        <f t="shared" si="268"/>
        <v>0</v>
      </c>
      <c r="DW62" s="46">
        <f t="shared" si="272"/>
        <v>0</v>
      </c>
      <c r="DX62" s="46">
        <f t="shared" si="276"/>
        <v>0</v>
      </c>
      <c r="DY62" s="46">
        <f t="shared" si="280"/>
        <v>0</v>
      </c>
      <c r="DZ62" s="46">
        <f t="shared" si="103"/>
        <v>0</v>
      </c>
      <c r="EA62" s="46">
        <f t="shared" si="107"/>
        <v>0</v>
      </c>
      <c r="EB62" s="46">
        <f t="shared" si="111"/>
        <v>0</v>
      </c>
      <c r="EC62" s="46">
        <f t="shared" si="115"/>
        <v>0</v>
      </c>
      <c r="ED62" s="46">
        <f t="shared" si="119"/>
        <v>0</v>
      </c>
      <c r="EE62" s="46">
        <f t="shared" si="123"/>
        <v>0</v>
      </c>
      <c r="EF62" s="46">
        <f t="shared" si="127"/>
        <v>0</v>
      </c>
      <c r="EG62" s="46">
        <f t="shared" si="131"/>
        <v>0</v>
      </c>
      <c r="EH62" s="46">
        <f t="shared" si="135"/>
        <v>0</v>
      </c>
      <c r="EI62" s="46">
        <f t="shared" si="140"/>
        <v>0</v>
      </c>
      <c r="EJ62" s="46">
        <f t="shared" si="147"/>
        <v>0</v>
      </c>
      <c r="EK62" s="46">
        <f t="shared" si="151"/>
        <v>0</v>
      </c>
      <c r="EL62" s="46">
        <f t="shared" si="159"/>
        <v>0</v>
      </c>
      <c r="EM62" s="46">
        <f t="shared" si="166"/>
        <v>0</v>
      </c>
      <c r="EN62" s="46">
        <f t="shared" si="173"/>
        <v>0</v>
      </c>
      <c r="EO62" s="46">
        <f t="shared" si="180"/>
        <v>0</v>
      </c>
      <c r="EP62" s="46">
        <f t="shared" si="187"/>
        <v>0</v>
      </c>
      <c r="EQ62" s="46">
        <f t="shared" si="194"/>
        <v>0</v>
      </c>
      <c r="ER62" s="46">
        <f t="shared" si="201"/>
        <v>0</v>
      </c>
      <c r="ES62" s="46">
        <f t="shared" si="208"/>
        <v>0</v>
      </c>
      <c r="ET62" s="46">
        <f t="shared" si="215"/>
        <v>0</v>
      </c>
      <c r="EU62" s="46">
        <f t="shared" si="222"/>
        <v>0</v>
      </c>
      <c r="EV62" s="46">
        <f t="shared" si="228"/>
        <v>0</v>
      </c>
      <c r="EW62" s="46">
        <f t="shared" si="234"/>
        <v>0</v>
      </c>
      <c r="EX62" s="46">
        <f t="shared" si="241"/>
        <v>0</v>
      </c>
      <c r="EY62" s="46">
        <f t="shared" si="249"/>
        <v>0</v>
      </c>
      <c r="EZ62" s="46">
        <f t="shared" si="256"/>
        <v>0</v>
      </c>
      <c r="FA62" s="46">
        <f t="shared" si="263"/>
        <v>0</v>
      </c>
      <c r="FB62" s="46">
        <f t="shared" si="269"/>
        <v>0</v>
      </c>
      <c r="FC62" s="46">
        <f t="shared" si="273"/>
        <v>0</v>
      </c>
      <c r="FD62" s="46">
        <f t="shared" si="277"/>
        <v>0</v>
      </c>
      <c r="FE62" s="46">
        <f t="shared" si="8"/>
        <v>34220</v>
      </c>
      <c r="FF62" s="47" t="e">
        <f>#REF!*FE62</f>
        <v>#REF!</v>
      </c>
      <c r="FI62" s="8"/>
      <c r="FJ62" s="8"/>
      <c r="FK62" s="8"/>
      <c r="FL62" s="8"/>
      <c r="FN62" s="13">
        <v>61</v>
      </c>
      <c r="FO62" s="66">
        <f t="shared" si="141"/>
        <v>60</v>
      </c>
      <c r="FP62" s="67">
        <f t="shared" si="136"/>
        <v>120</v>
      </c>
      <c r="FQ62" s="14">
        <f t="shared" si="13"/>
        <v>1200</v>
      </c>
      <c r="FR62" s="68">
        <f t="shared" si="142"/>
        <v>1770</v>
      </c>
      <c r="FS62" s="26">
        <f t="shared" si="19"/>
        <v>3540</v>
      </c>
      <c r="FT62" s="14">
        <f t="shared" si="14"/>
        <v>35400</v>
      </c>
      <c r="FU62" s="44">
        <f t="shared" si="15"/>
        <v>36600</v>
      </c>
      <c r="FV62" s="78">
        <f>IF($GK$8="client",((FP62+FS62)*$GK$7),((FO62+FR62)*$GK$7))</f>
        <v>6405</v>
      </c>
      <c r="FW62" s="8"/>
      <c r="FX62" s="8"/>
      <c r="FY62" s="8"/>
      <c r="FZ62" s="8"/>
      <c r="GA62" s="8"/>
      <c r="GB62" s="8"/>
      <c r="GC62" s="8"/>
      <c r="GD62" s="8"/>
      <c r="GE62" s="8"/>
      <c r="GF62" s="8"/>
      <c r="GG62" s="8"/>
    </row>
    <row r="63" spans="1:189" ht="87.75">
      <c r="A63" s="46">
        <v>62</v>
      </c>
      <c r="B63" s="46">
        <v>1</v>
      </c>
      <c r="C63" s="47" t="e">
        <f>#REF!</f>
        <v>#REF!</v>
      </c>
      <c r="D63" s="46">
        <v>61</v>
      </c>
      <c r="E63" s="46">
        <f t="shared" si="144"/>
        <v>0</v>
      </c>
      <c r="F63" s="46">
        <f t="shared" si="148"/>
        <v>0</v>
      </c>
      <c r="G63" s="46">
        <f t="shared" si="153"/>
        <v>0</v>
      </c>
      <c r="H63" s="46">
        <f t="shared" si="161"/>
        <v>0</v>
      </c>
      <c r="I63" s="46">
        <f t="shared" si="168"/>
        <v>0</v>
      </c>
      <c r="J63" s="46">
        <f t="shared" si="175"/>
        <v>0</v>
      </c>
      <c r="K63" s="46">
        <f t="shared" si="182"/>
        <v>0</v>
      </c>
      <c r="L63" s="46">
        <f t="shared" si="189"/>
        <v>0</v>
      </c>
      <c r="M63" s="46">
        <f t="shared" si="196"/>
        <v>0</v>
      </c>
      <c r="N63" s="46">
        <f t="shared" si="203"/>
        <v>0</v>
      </c>
      <c r="O63" s="46">
        <f t="shared" si="210"/>
        <v>0</v>
      </c>
      <c r="P63" s="46">
        <f t="shared" si="217"/>
        <v>0</v>
      </c>
      <c r="Q63" s="46">
        <f t="shared" si="224"/>
        <v>0</v>
      </c>
      <c r="R63" s="46">
        <f t="shared" si="229"/>
        <v>0</v>
      </c>
      <c r="S63" s="46">
        <f t="shared" si="236"/>
        <v>0</v>
      </c>
      <c r="T63" s="46">
        <f t="shared" si="243"/>
        <v>0</v>
      </c>
      <c r="U63" s="46">
        <f t="shared" si="251"/>
        <v>0</v>
      </c>
      <c r="V63" s="46">
        <f t="shared" si="258"/>
        <v>0</v>
      </c>
      <c r="W63" s="46">
        <f t="shared" si="265"/>
        <v>0</v>
      </c>
      <c r="X63" s="46">
        <f t="shared" si="270"/>
        <v>0</v>
      </c>
      <c r="Y63" s="46">
        <f t="shared" si="274"/>
        <v>0</v>
      </c>
      <c r="Z63" s="46">
        <f t="shared" si="278"/>
        <v>0</v>
      </c>
      <c r="AA63" s="46">
        <f t="shared" si="281"/>
        <v>0</v>
      </c>
      <c r="AB63" s="46">
        <f t="shared" si="283"/>
        <v>0</v>
      </c>
      <c r="AC63" s="46">
        <f t="shared" si="285"/>
        <v>0</v>
      </c>
      <c r="AD63" s="46">
        <f t="shared" si="287"/>
        <v>0</v>
      </c>
      <c r="AE63" s="46">
        <f t="shared" si="289"/>
        <v>0</v>
      </c>
      <c r="AF63" s="46">
        <f aca="true" t="shared" si="291" ref="AF63:AF94">IF($FH$2&gt;29,D35,0)</f>
        <v>0</v>
      </c>
      <c r="AG63" s="46">
        <f t="shared" si="125"/>
        <v>0</v>
      </c>
      <c r="AH63" s="46">
        <f t="shared" si="129"/>
        <v>0</v>
      </c>
      <c r="AI63" s="46">
        <f t="shared" si="133"/>
        <v>0</v>
      </c>
      <c r="AJ63" s="46">
        <f t="shared" si="138"/>
        <v>0</v>
      </c>
      <c r="AK63" s="46">
        <f t="shared" si="145"/>
        <v>0</v>
      </c>
      <c r="AL63" s="46">
        <f t="shared" si="149"/>
        <v>0</v>
      </c>
      <c r="AM63" s="46">
        <f t="shared" si="154"/>
        <v>0</v>
      </c>
      <c r="AN63" s="46">
        <f t="shared" si="162"/>
        <v>0</v>
      </c>
      <c r="AO63" s="46">
        <f t="shared" si="169"/>
        <v>0</v>
      </c>
      <c r="AP63" s="46">
        <f t="shared" si="176"/>
        <v>0</v>
      </c>
      <c r="AQ63" s="46">
        <f t="shared" si="183"/>
        <v>0</v>
      </c>
      <c r="AR63" s="46">
        <f t="shared" si="190"/>
        <v>0</v>
      </c>
      <c r="AS63" s="46">
        <f t="shared" si="197"/>
        <v>0</v>
      </c>
      <c r="AT63" s="46">
        <f t="shared" si="204"/>
        <v>0</v>
      </c>
      <c r="AU63" s="46">
        <f t="shared" si="211"/>
        <v>0</v>
      </c>
      <c r="AV63" s="46">
        <f t="shared" si="218"/>
        <v>0</v>
      </c>
      <c r="AW63" s="46">
        <f t="shared" si="225"/>
        <v>0</v>
      </c>
      <c r="AX63" s="46">
        <f t="shared" si="230"/>
        <v>0</v>
      </c>
      <c r="AY63" s="46">
        <f t="shared" si="237"/>
        <v>0</v>
      </c>
      <c r="AZ63" s="46">
        <f t="shared" si="244"/>
        <v>0</v>
      </c>
      <c r="BA63" s="46">
        <f t="shared" si="252"/>
        <v>0</v>
      </c>
      <c r="BB63" s="46">
        <f t="shared" si="259"/>
        <v>0</v>
      </c>
      <c r="BC63" s="46">
        <f t="shared" si="6"/>
        <v>61</v>
      </c>
      <c r="BD63" s="6" t="e">
        <f>#REF!*BC63</f>
        <v>#REF!</v>
      </c>
      <c r="BE63" s="46">
        <f t="shared" si="245"/>
        <v>1830</v>
      </c>
      <c r="BF63" s="46">
        <f t="shared" si="155"/>
        <v>0</v>
      </c>
      <c r="BG63" s="46">
        <f t="shared" si="156"/>
        <v>0</v>
      </c>
      <c r="BH63" s="46">
        <f t="shared" si="163"/>
        <v>0</v>
      </c>
      <c r="BI63" s="46">
        <f t="shared" si="170"/>
        <v>0</v>
      </c>
      <c r="BJ63" s="46">
        <f t="shared" si="177"/>
        <v>0</v>
      </c>
      <c r="BK63" s="46">
        <f t="shared" si="184"/>
        <v>0</v>
      </c>
      <c r="BL63" s="46">
        <f t="shared" si="191"/>
        <v>0</v>
      </c>
      <c r="BM63" s="46">
        <f t="shared" si="198"/>
        <v>0</v>
      </c>
      <c r="BN63" s="46">
        <f t="shared" si="205"/>
        <v>0</v>
      </c>
      <c r="BO63" s="46">
        <f t="shared" si="212"/>
        <v>0</v>
      </c>
      <c r="BP63" s="46">
        <f t="shared" si="219"/>
        <v>0</v>
      </c>
      <c r="BQ63" s="46">
        <f t="shared" si="226"/>
        <v>0</v>
      </c>
      <c r="BR63" s="46">
        <f t="shared" si="231"/>
        <v>0</v>
      </c>
      <c r="BS63" s="46">
        <f t="shared" si="238"/>
        <v>0</v>
      </c>
      <c r="BT63" s="46">
        <f t="shared" si="246"/>
        <v>0</v>
      </c>
      <c r="BU63" s="46">
        <f t="shared" si="253"/>
        <v>0</v>
      </c>
      <c r="BV63" s="46">
        <f t="shared" si="260"/>
        <v>0</v>
      </c>
      <c r="BW63" s="46">
        <f t="shared" si="266"/>
        <v>0</v>
      </c>
      <c r="BX63" s="46">
        <f t="shared" si="271"/>
        <v>0</v>
      </c>
      <c r="BY63" s="46">
        <f t="shared" si="275"/>
        <v>0</v>
      </c>
      <c r="BZ63" s="46">
        <f t="shared" si="279"/>
        <v>0</v>
      </c>
      <c r="CA63" s="46">
        <f t="shared" si="282"/>
        <v>0</v>
      </c>
      <c r="CB63" s="46">
        <f t="shared" si="284"/>
        <v>0</v>
      </c>
      <c r="CC63" s="46">
        <f t="shared" si="286"/>
        <v>0</v>
      </c>
      <c r="CD63" s="46">
        <f t="shared" si="288"/>
        <v>0</v>
      </c>
      <c r="CE63" s="46">
        <f t="shared" si="290"/>
        <v>0</v>
      </c>
      <c r="CF63" s="46">
        <f aca="true" t="shared" si="292" ref="CF63:CF94">IF($FH$2&gt;28,BV53,0)</f>
        <v>0</v>
      </c>
      <c r="CG63" s="46">
        <f t="shared" si="126"/>
        <v>0</v>
      </c>
      <c r="CH63" s="46">
        <f t="shared" si="130"/>
        <v>0</v>
      </c>
      <c r="CI63" s="46">
        <f t="shared" si="134"/>
        <v>0</v>
      </c>
      <c r="CJ63" s="46">
        <f t="shared" si="139"/>
        <v>0</v>
      </c>
      <c r="CK63" s="46">
        <f t="shared" si="146"/>
        <v>0</v>
      </c>
      <c r="CL63" s="46">
        <f t="shared" si="150"/>
        <v>0</v>
      </c>
      <c r="CM63" s="46">
        <f t="shared" si="157"/>
        <v>0</v>
      </c>
      <c r="CN63" s="46">
        <f t="shared" si="164"/>
        <v>0</v>
      </c>
      <c r="CO63" s="46">
        <f t="shared" si="171"/>
        <v>0</v>
      </c>
      <c r="CP63" s="46">
        <f t="shared" si="178"/>
        <v>0</v>
      </c>
      <c r="CQ63" s="46">
        <f t="shared" si="185"/>
        <v>0</v>
      </c>
      <c r="CR63" s="46">
        <f t="shared" si="192"/>
        <v>0</v>
      </c>
      <c r="CS63" s="46">
        <f t="shared" si="199"/>
        <v>0</v>
      </c>
      <c r="CT63" s="46">
        <f t="shared" si="206"/>
        <v>0</v>
      </c>
      <c r="CU63" s="46">
        <f t="shared" si="213"/>
        <v>0</v>
      </c>
      <c r="CV63" s="46">
        <f t="shared" si="220"/>
        <v>0</v>
      </c>
      <c r="CW63" s="46">
        <f t="shared" si="227"/>
        <v>0</v>
      </c>
      <c r="CX63" s="46">
        <f t="shared" si="232"/>
        <v>0</v>
      </c>
      <c r="CY63" s="46">
        <f t="shared" si="239"/>
        <v>0</v>
      </c>
      <c r="CZ63" s="46">
        <f t="shared" si="247"/>
        <v>0</v>
      </c>
      <c r="DA63" s="46">
        <f t="shared" si="254"/>
        <v>0</v>
      </c>
      <c r="DB63" s="46">
        <f t="shared" si="261"/>
        <v>0</v>
      </c>
      <c r="DC63" s="46">
        <f t="shared" si="267"/>
        <v>0</v>
      </c>
      <c r="DD63" s="46">
        <f t="shared" si="7"/>
        <v>1830</v>
      </c>
      <c r="DE63" s="47" t="e">
        <f>#REF!*DD63</f>
        <v>#REF!</v>
      </c>
      <c r="DF63" s="46">
        <f t="shared" si="45"/>
        <v>35990</v>
      </c>
      <c r="DG63" s="46">
        <f t="shared" si="158"/>
        <v>0</v>
      </c>
      <c r="DH63" s="46">
        <f t="shared" si="165"/>
        <v>0</v>
      </c>
      <c r="DI63" s="46">
        <f t="shared" si="172"/>
        <v>0</v>
      </c>
      <c r="DJ63" s="46">
        <f t="shared" si="179"/>
        <v>0</v>
      </c>
      <c r="DK63" s="46">
        <f t="shared" si="186"/>
        <v>0</v>
      </c>
      <c r="DL63" s="46">
        <f t="shared" si="193"/>
        <v>0</v>
      </c>
      <c r="DM63" s="46">
        <f t="shared" si="200"/>
        <v>0</v>
      </c>
      <c r="DN63" s="46">
        <f t="shared" si="207"/>
        <v>0</v>
      </c>
      <c r="DO63" s="46">
        <f t="shared" si="214"/>
        <v>0</v>
      </c>
      <c r="DP63" s="46">
        <f t="shared" si="221"/>
        <v>0</v>
      </c>
      <c r="DQ63" s="46">
        <f t="shared" si="233"/>
        <v>0</v>
      </c>
      <c r="DR63" s="46">
        <f t="shared" si="240"/>
        <v>0</v>
      </c>
      <c r="DS63" s="46">
        <f t="shared" si="248"/>
        <v>0</v>
      </c>
      <c r="DT63" s="46">
        <f t="shared" si="255"/>
        <v>0</v>
      </c>
      <c r="DU63" s="46">
        <f t="shared" si="262"/>
        <v>0</v>
      </c>
      <c r="DV63" s="46">
        <f t="shared" si="268"/>
        <v>0</v>
      </c>
      <c r="DW63" s="46">
        <f t="shared" si="272"/>
        <v>0</v>
      </c>
      <c r="DX63" s="46">
        <f t="shared" si="276"/>
        <v>0</v>
      </c>
      <c r="DY63" s="46">
        <f t="shared" si="280"/>
        <v>0</v>
      </c>
      <c r="DZ63" s="46">
        <f t="shared" si="103"/>
        <v>0</v>
      </c>
      <c r="EA63" s="46">
        <f t="shared" si="107"/>
        <v>0</v>
      </c>
      <c r="EB63" s="46">
        <f t="shared" si="111"/>
        <v>0</v>
      </c>
      <c r="EC63" s="46">
        <f t="shared" si="115"/>
        <v>0</v>
      </c>
      <c r="ED63" s="46">
        <f t="shared" si="119"/>
        <v>0</v>
      </c>
      <c r="EE63" s="46">
        <f t="shared" si="123"/>
        <v>0</v>
      </c>
      <c r="EF63" s="46">
        <f t="shared" si="127"/>
        <v>0</v>
      </c>
      <c r="EG63" s="46">
        <f t="shared" si="131"/>
        <v>0</v>
      </c>
      <c r="EH63" s="46">
        <f t="shared" si="135"/>
        <v>0</v>
      </c>
      <c r="EI63" s="46">
        <f t="shared" si="140"/>
        <v>0</v>
      </c>
      <c r="EJ63" s="46">
        <f t="shared" si="147"/>
        <v>0</v>
      </c>
      <c r="EK63" s="46">
        <f t="shared" si="151"/>
        <v>0</v>
      </c>
      <c r="EL63" s="46">
        <f t="shared" si="159"/>
        <v>0</v>
      </c>
      <c r="EM63" s="46">
        <f t="shared" si="166"/>
        <v>0</v>
      </c>
      <c r="EN63" s="46">
        <f t="shared" si="173"/>
        <v>0</v>
      </c>
      <c r="EO63" s="46">
        <f t="shared" si="180"/>
        <v>0</v>
      </c>
      <c r="EP63" s="46">
        <f t="shared" si="187"/>
        <v>0</v>
      </c>
      <c r="EQ63" s="46">
        <f t="shared" si="194"/>
        <v>0</v>
      </c>
      <c r="ER63" s="46">
        <f t="shared" si="201"/>
        <v>0</v>
      </c>
      <c r="ES63" s="46">
        <f t="shared" si="208"/>
        <v>0</v>
      </c>
      <c r="ET63" s="46">
        <f t="shared" si="215"/>
        <v>0</v>
      </c>
      <c r="EU63" s="46">
        <f t="shared" si="222"/>
        <v>0</v>
      </c>
      <c r="EV63" s="46">
        <f t="shared" si="228"/>
        <v>0</v>
      </c>
      <c r="EW63" s="46">
        <f t="shared" si="234"/>
        <v>0</v>
      </c>
      <c r="EX63" s="46">
        <f t="shared" si="241"/>
        <v>0</v>
      </c>
      <c r="EY63" s="46">
        <f t="shared" si="249"/>
        <v>0</v>
      </c>
      <c r="EZ63" s="46">
        <f t="shared" si="256"/>
        <v>0</v>
      </c>
      <c r="FA63" s="46">
        <f t="shared" si="263"/>
        <v>0</v>
      </c>
      <c r="FB63" s="46">
        <f t="shared" si="269"/>
        <v>0</v>
      </c>
      <c r="FC63" s="46">
        <f t="shared" si="273"/>
        <v>0</v>
      </c>
      <c r="FD63" s="46">
        <f t="shared" si="277"/>
        <v>0</v>
      </c>
      <c r="FE63" s="46">
        <f t="shared" si="8"/>
        <v>35990</v>
      </c>
      <c r="FF63" s="47" t="e">
        <f>#REF!*FE63</f>
        <v>#REF!</v>
      </c>
      <c r="FI63" s="17"/>
      <c r="FJ63" s="17"/>
      <c r="FK63" s="17"/>
      <c r="FL63" s="17"/>
      <c r="FN63" s="15">
        <v>62</v>
      </c>
      <c r="FO63" s="69">
        <f t="shared" si="141"/>
        <v>61</v>
      </c>
      <c r="FP63" s="70">
        <f t="shared" si="136"/>
        <v>122</v>
      </c>
      <c r="FQ63" s="14">
        <f t="shared" si="13"/>
        <v>1220</v>
      </c>
      <c r="FR63" s="71">
        <f t="shared" si="142"/>
        <v>1830</v>
      </c>
      <c r="FS63" s="26">
        <f t="shared" si="19"/>
        <v>3660</v>
      </c>
      <c r="FT63" s="14">
        <f t="shared" si="14"/>
        <v>36600</v>
      </c>
      <c r="FU63" s="44">
        <f t="shared" si="15"/>
        <v>37820</v>
      </c>
      <c r="FV63" s="78">
        <f t="shared" si="25"/>
        <v>13023.5</v>
      </c>
      <c r="FW63" s="8"/>
      <c r="FX63" s="8"/>
      <c r="FY63" s="8"/>
      <c r="FZ63" s="8"/>
      <c r="GA63" s="8"/>
      <c r="GB63" s="8"/>
      <c r="GC63" s="8"/>
      <c r="GD63" s="8"/>
      <c r="GE63" s="8"/>
      <c r="GF63" s="8"/>
      <c r="GG63" s="8"/>
    </row>
    <row r="64" spans="1:189" ht="87.75">
      <c r="A64" s="46">
        <v>63</v>
      </c>
      <c r="B64" s="46">
        <v>1</v>
      </c>
      <c r="C64" s="47" t="e">
        <f>#REF!</f>
        <v>#REF!</v>
      </c>
      <c r="D64" s="46">
        <v>62</v>
      </c>
      <c r="E64" s="46">
        <f t="shared" si="144"/>
        <v>0</v>
      </c>
      <c r="F64" s="46">
        <f t="shared" si="148"/>
        <v>0</v>
      </c>
      <c r="G64" s="46">
        <f t="shared" si="153"/>
        <v>0</v>
      </c>
      <c r="H64" s="46">
        <f t="shared" si="161"/>
        <v>0</v>
      </c>
      <c r="I64" s="46">
        <f t="shared" si="168"/>
        <v>0</v>
      </c>
      <c r="J64" s="46">
        <f t="shared" si="175"/>
        <v>0</v>
      </c>
      <c r="K64" s="46">
        <f t="shared" si="182"/>
        <v>0</v>
      </c>
      <c r="L64" s="46">
        <f t="shared" si="189"/>
        <v>0</v>
      </c>
      <c r="M64" s="46">
        <f t="shared" si="196"/>
        <v>0</v>
      </c>
      <c r="N64" s="46">
        <f t="shared" si="203"/>
        <v>0</v>
      </c>
      <c r="O64" s="46">
        <f t="shared" si="210"/>
        <v>0</v>
      </c>
      <c r="P64" s="46">
        <f t="shared" si="217"/>
        <v>0</v>
      </c>
      <c r="Q64" s="46">
        <f t="shared" si="224"/>
        <v>0</v>
      </c>
      <c r="R64" s="46">
        <f t="shared" si="229"/>
        <v>0</v>
      </c>
      <c r="S64" s="46">
        <f t="shared" si="236"/>
        <v>0</v>
      </c>
      <c r="T64" s="46">
        <f t="shared" si="243"/>
        <v>0</v>
      </c>
      <c r="U64" s="46">
        <f t="shared" si="251"/>
        <v>0</v>
      </c>
      <c r="V64" s="46">
        <f t="shared" si="258"/>
        <v>0</v>
      </c>
      <c r="W64" s="46">
        <f t="shared" si="265"/>
        <v>0</v>
      </c>
      <c r="X64" s="46">
        <f t="shared" si="270"/>
        <v>0</v>
      </c>
      <c r="Y64" s="46">
        <f t="shared" si="274"/>
        <v>0</v>
      </c>
      <c r="Z64" s="46">
        <f t="shared" si="278"/>
        <v>0</v>
      </c>
      <c r="AA64" s="46">
        <f t="shared" si="281"/>
        <v>0</v>
      </c>
      <c r="AB64" s="46">
        <f t="shared" si="283"/>
        <v>0</v>
      </c>
      <c r="AC64" s="46">
        <f t="shared" si="285"/>
        <v>0</v>
      </c>
      <c r="AD64" s="46">
        <f t="shared" si="287"/>
        <v>0</v>
      </c>
      <c r="AE64" s="46">
        <f t="shared" si="289"/>
        <v>0</v>
      </c>
      <c r="AF64" s="46">
        <f t="shared" si="291"/>
        <v>0</v>
      </c>
      <c r="AG64" s="46">
        <f aca="true" t="shared" si="293" ref="AG64:AG95">IF($FH$2&gt;30,D35,0)</f>
        <v>0</v>
      </c>
      <c r="AH64" s="46">
        <f t="shared" si="129"/>
        <v>0</v>
      </c>
      <c r="AI64" s="46">
        <f t="shared" si="133"/>
        <v>0</v>
      </c>
      <c r="AJ64" s="46">
        <f t="shared" si="138"/>
        <v>0</v>
      </c>
      <c r="AK64" s="46">
        <f t="shared" si="145"/>
        <v>0</v>
      </c>
      <c r="AL64" s="46">
        <f t="shared" si="149"/>
        <v>0</v>
      </c>
      <c r="AM64" s="46">
        <f t="shared" si="154"/>
        <v>0</v>
      </c>
      <c r="AN64" s="46">
        <f t="shared" si="162"/>
        <v>0</v>
      </c>
      <c r="AO64" s="46">
        <f t="shared" si="169"/>
        <v>0</v>
      </c>
      <c r="AP64" s="46">
        <f t="shared" si="176"/>
        <v>0</v>
      </c>
      <c r="AQ64" s="46">
        <f t="shared" si="183"/>
        <v>0</v>
      </c>
      <c r="AR64" s="46">
        <f t="shared" si="190"/>
        <v>0</v>
      </c>
      <c r="AS64" s="46">
        <f t="shared" si="197"/>
        <v>0</v>
      </c>
      <c r="AT64" s="46">
        <f t="shared" si="204"/>
        <v>0</v>
      </c>
      <c r="AU64" s="46">
        <f t="shared" si="211"/>
        <v>0</v>
      </c>
      <c r="AV64" s="46">
        <f t="shared" si="218"/>
        <v>0</v>
      </c>
      <c r="AW64" s="46">
        <f t="shared" si="225"/>
        <v>0</v>
      </c>
      <c r="AX64" s="46">
        <f t="shared" si="230"/>
        <v>0</v>
      </c>
      <c r="AY64" s="46">
        <f t="shared" si="237"/>
        <v>0</v>
      </c>
      <c r="AZ64" s="46">
        <f t="shared" si="244"/>
        <v>0</v>
      </c>
      <c r="BA64" s="46">
        <f t="shared" si="252"/>
        <v>0</v>
      </c>
      <c r="BB64" s="46">
        <f t="shared" si="259"/>
        <v>0</v>
      </c>
      <c r="BC64" s="46">
        <f t="shared" si="6"/>
        <v>62</v>
      </c>
      <c r="BD64" s="6" t="e">
        <f>#REF!*BC64</f>
        <v>#REF!</v>
      </c>
      <c r="BE64" s="46">
        <f t="shared" si="245"/>
        <v>1891</v>
      </c>
      <c r="BF64" s="46">
        <f t="shared" si="155"/>
        <v>0</v>
      </c>
      <c r="BG64" s="46">
        <f t="shared" si="156"/>
        <v>0</v>
      </c>
      <c r="BH64" s="46">
        <f t="shared" si="163"/>
        <v>0</v>
      </c>
      <c r="BI64" s="46">
        <f t="shared" si="170"/>
        <v>0</v>
      </c>
      <c r="BJ64" s="46">
        <f t="shared" si="177"/>
        <v>0</v>
      </c>
      <c r="BK64" s="46">
        <f t="shared" si="184"/>
        <v>0</v>
      </c>
      <c r="BL64" s="46">
        <f t="shared" si="191"/>
        <v>0</v>
      </c>
      <c r="BM64" s="46">
        <f t="shared" si="198"/>
        <v>0</v>
      </c>
      <c r="BN64" s="46">
        <f t="shared" si="205"/>
        <v>0</v>
      </c>
      <c r="BO64" s="46">
        <f t="shared" si="212"/>
        <v>0</v>
      </c>
      <c r="BP64" s="46">
        <f t="shared" si="219"/>
        <v>0</v>
      </c>
      <c r="BQ64" s="46">
        <f t="shared" si="226"/>
        <v>0</v>
      </c>
      <c r="BR64" s="46">
        <f t="shared" si="231"/>
        <v>0</v>
      </c>
      <c r="BS64" s="46">
        <f t="shared" si="238"/>
        <v>0</v>
      </c>
      <c r="BT64" s="46">
        <f t="shared" si="246"/>
        <v>0</v>
      </c>
      <c r="BU64" s="46">
        <f t="shared" si="253"/>
        <v>0</v>
      </c>
      <c r="BV64" s="46">
        <f t="shared" si="260"/>
        <v>0</v>
      </c>
      <c r="BW64" s="46">
        <f t="shared" si="266"/>
        <v>0</v>
      </c>
      <c r="BX64" s="46">
        <f t="shared" si="271"/>
        <v>0</v>
      </c>
      <c r="BY64" s="46">
        <f t="shared" si="275"/>
        <v>0</v>
      </c>
      <c r="BZ64" s="46">
        <f t="shared" si="279"/>
        <v>0</v>
      </c>
      <c r="CA64" s="46">
        <f t="shared" si="282"/>
        <v>0</v>
      </c>
      <c r="CB64" s="46">
        <f t="shared" si="284"/>
        <v>0</v>
      </c>
      <c r="CC64" s="46">
        <f t="shared" si="286"/>
        <v>0</v>
      </c>
      <c r="CD64" s="46">
        <f t="shared" si="288"/>
        <v>0</v>
      </c>
      <c r="CE64" s="46">
        <f t="shared" si="290"/>
        <v>0</v>
      </c>
      <c r="CF64" s="46">
        <f t="shared" si="292"/>
        <v>0</v>
      </c>
      <c r="CG64" s="46">
        <f aca="true" t="shared" si="294" ref="CG64:CG95">IF($FH$2&gt;29,BW54,0)</f>
        <v>0</v>
      </c>
      <c r="CH64" s="46">
        <f t="shared" si="130"/>
        <v>0</v>
      </c>
      <c r="CI64" s="46">
        <f t="shared" si="134"/>
        <v>0</v>
      </c>
      <c r="CJ64" s="46">
        <f t="shared" si="139"/>
        <v>0</v>
      </c>
      <c r="CK64" s="46">
        <f t="shared" si="146"/>
        <v>0</v>
      </c>
      <c r="CL64" s="46">
        <f t="shared" si="150"/>
        <v>0</v>
      </c>
      <c r="CM64" s="46">
        <f t="shared" si="157"/>
        <v>0</v>
      </c>
      <c r="CN64" s="46">
        <f t="shared" si="164"/>
        <v>0</v>
      </c>
      <c r="CO64" s="46">
        <f t="shared" si="171"/>
        <v>0</v>
      </c>
      <c r="CP64" s="46">
        <f t="shared" si="178"/>
        <v>0</v>
      </c>
      <c r="CQ64" s="46">
        <f t="shared" si="185"/>
        <v>0</v>
      </c>
      <c r="CR64" s="46">
        <f t="shared" si="192"/>
        <v>0</v>
      </c>
      <c r="CS64" s="46">
        <f t="shared" si="199"/>
        <v>0</v>
      </c>
      <c r="CT64" s="46">
        <f t="shared" si="206"/>
        <v>0</v>
      </c>
      <c r="CU64" s="46">
        <f t="shared" si="213"/>
        <v>0</v>
      </c>
      <c r="CV64" s="46">
        <f t="shared" si="220"/>
        <v>0</v>
      </c>
      <c r="CW64" s="46">
        <f t="shared" si="227"/>
        <v>0</v>
      </c>
      <c r="CX64" s="46">
        <f t="shared" si="232"/>
        <v>0</v>
      </c>
      <c r="CY64" s="46">
        <f t="shared" si="239"/>
        <v>0</v>
      </c>
      <c r="CZ64" s="46">
        <f t="shared" si="247"/>
        <v>0</v>
      </c>
      <c r="DA64" s="46">
        <f t="shared" si="254"/>
        <v>0</v>
      </c>
      <c r="DB64" s="46">
        <f t="shared" si="261"/>
        <v>0</v>
      </c>
      <c r="DC64" s="46">
        <f t="shared" si="267"/>
        <v>0</v>
      </c>
      <c r="DD64" s="46">
        <f t="shared" si="7"/>
        <v>1891</v>
      </c>
      <c r="DE64" s="47" t="e">
        <f>#REF!*DD64</f>
        <v>#REF!</v>
      </c>
      <c r="DF64" s="46">
        <f t="shared" si="45"/>
        <v>37820</v>
      </c>
      <c r="DG64" s="46">
        <f t="shared" si="158"/>
        <v>0</v>
      </c>
      <c r="DH64" s="46">
        <f t="shared" si="165"/>
        <v>0</v>
      </c>
      <c r="DI64" s="46">
        <f t="shared" si="172"/>
        <v>0</v>
      </c>
      <c r="DJ64" s="46">
        <f t="shared" si="179"/>
        <v>0</v>
      </c>
      <c r="DK64" s="46">
        <f t="shared" si="186"/>
        <v>0</v>
      </c>
      <c r="DL64" s="46">
        <f t="shared" si="193"/>
        <v>0</v>
      </c>
      <c r="DM64" s="46">
        <f t="shared" si="200"/>
        <v>0</v>
      </c>
      <c r="DN64" s="46">
        <f t="shared" si="207"/>
        <v>0</v>
      </c>
      <c r="DO64" s="46">
        <f t="shared" si="214"/>
        <v>0</v>
      </c>
      <c r="DP64" s="46">
        <f t="shared" si="221"/>
        <v>0</v>
      </c>
      <c r="DQ64" s="46">
        <f t="shared" si="233"/>
        <v>0</v>
      </c>
      <c r="DR64" s="46">
        <f t="shared" si="240"/>
        <v>0</v>
      </c>
      <c r="DS64" s="46">
        <f t="shared" si="248"/>
        <v>0</v>
      </c>
      <c r="DT64" s="46">
        <f t="shared" si="255"/>
        <v>0</v>
      </c>
      <c r="DU64" s="46">
        <f t="shared" si="262"/>
        <v>0</v>
      </c>
      <c r="DV64" s="46">
        <f t="shared" si="268"/>
        <v>0</v>
      </c>
      <c r="DW64" s="46">
        <f t="shared" si="272"/>
        <v>0</v>
      </c>
      <c r="DX64" s="46">
        <f t="shared" si="276"/>
        <v>0</v>
      </c>
      <c r="DY64" s="46">
        <f t="shared" si="280"/>
        <v>0</v>
      </c>
      <c r="DZ64" s="46">
        <f t="shared" si="103"/>
        <v>0</v>
      </c>
      <c r="EA64" s="46">
        <f t="shared" si="107"/>
        <v>0</v>
      </c>
      <c r="EB64" s="46">
        <f t="shared" si="111"/>
        <v>0</v>
      </c>
      <c r="EC64" s="46">
        <f t="shared" si="115"/>
        <v>0</v>
      </c>
      <c r="ED64" s="46">
        <f t="shared" si="119"/>
        <v>0</v>
      </c>
      <c r="EE64" s="46">
        <f t="shared" si="123"/>
        <v>0</v>
      </c>
      <c r="EF64" s="46">
        <f t="shared" si="127"/>
        <v>0</v>
      </c>
      <c r="EG64" s="46">
        <f t="shared" si="131"/>
        <v>0</v>
      </c>
      <c r="EH64" s="46">
        <f t="shared" si="135"/>
        <v>0</v>
      </c>
      <c r="EI64" s="46">
        <f t="shared" si="140"/>
        <v>0</v>
      </c>
      <c r="EJ64" s="46">
        <f t="shared" si="147"/>
        <v>0</v>
      </c>
      <c r="EK64" s="46">
        <f t="shared" si="151"/>
        <v>0</v>
      </c>
      <c r="EL64" s="46">
        <f t="shared" si="159"/>
        <v>0</v>
      </c>
      <c r="EM64" s="46">
        <f t="shared" si="166"/>
        <v>0</v>
      </c>
      <c r="EN64" s="46">
        <f t="shared" si="173"/>
        <v>0</v>
      </c>
      <c r="EO64" s="46">
        <f t="shared" si="180"/>
        <v>0</v>
      </c>
      <c r="EP64" s="46">
        <f t="shared" si="187"/>
        <v>0</v>
      </c>
      <c r="EQ64" s="46">
        <f t="shared" si="194"/>
        <v>0</v>
      </c>
      <c r="ER64" s="46">
        <f t="shared" si="201"/>
        <v>0</v>
      </c>
      <c r="ES64" s="46">
        <f t="shared" si="208"/>
        <v>0</v>
      </c>
      <c r="ET64" s="46">
        <f t="shared" si="215"/>
        <v>0</v>
      </c>
      <c r="EU64" s="46">
        <f t="shared" si="222"/>
        <v>0</v>
      </c>
      <c r="EV64" s="46">
        <f t="shared" si="228"/>
        <v>0</v>
      </c>
      <c r="EW64" s="46">
        <f t="shared" si="234"/>
        <v>0</v>
      </c>
      <c r="EX64" s="46">
        <f t="shared" si="241"/>
        <v>0</v>
      </c>
      <c r="EY64" s="46">
        <f t="shared" si="249"/>
        <v>0</v>
      </c>
      <c r="EZ64" s="46">
        <f t="shared" si="256"/>
        <v>0</v>
      </c>
      <c r="FA64" s="46">
        <f t="shared" si="263"/>
        <v>0</v>
      </c>
      <c r="FB64" s="46">
        <f t="shared" si="269"/>
        <v>0</v>
      </c>
      <c r="FC64" s="46">
        <f t="shared" si="273"/>
        <v>0</v>
      </c>
      <c r="FD64" s="46">
        <f t="shared" si="277"/>
        <v>0</v>
      </c>
      <c r="FE64" s="46">
        <f t="shared" si="8"/>
        <v>37820</v>
      </c>
      <c r="FF64" s="47" t="e">
        <f>#REF!*FE64</f>
        <v>#REF!</v>
      </c>
      <c r="FN64" s="15">
        <v>63</v>
      </c>
      <c r="FO64" s="69">
        <f t="shared" si="141"/>
        <v>62</v>
      </c>
      <c r="FP64" s="70">
        <f t="shared" si="136"/>
        <v>124</v>
      </c>
      <c r="FQ64" s="14">
        <f t="shared" si="13"/>
        <v>1240</v>
      </c>
      <c r="FR64" s="71">
        <f t="shared" si="142"/>
        <v>1891</v>
      </c>
      <c r="FS64" s="26">
        <f t="shared" si="19"/>
        <v>3782</v>
      </c>
      <c r="FT64" s="14">
        <f t="shared" si="14"/>
        <v>37820</v>
      </c>
      <c r="FU64" s="44">
        <f t="shared" si="15"/>
        <v>39060</v>
      </c>
      <c r="FV64" s="78">
        <f t="shared" si="25"/>
        <v>19859</v>
      </c>
      <c r="FW64" s="8"/>
      <c r="FX64" s="8"/>
      <c r="FY64" s="8"/>
      <c r="FZ64" s="8"/>
      <c r="GA64" s="8"/>
      <c r="GB64" s="8"/>
      <c r="GC64" s="8"/>
      <c r="GD64" s="8"/>
      <c r="GE64" s="8"/>
      <c r="GF64" s="8"/>
      <c r="GG64" s="8"/>
    </row>
    <row r="65" spans="1:189" ht="87.75">
      <c r="A65" s="46">
        <v>64</v>
      </c>
      <c r="B65" s="46">
        <v>1</v>
      </c>
      <c r="C65" s="47" t="e">
        <f>#REF!</f>
        <v>#REF!</v>
      </c>
      <c r="D65" s="46">
        <v>63</v>
      </c>
      <c r="E65" s="46">
        <f t="shared" si="144"/>
        <v>0</v>
      </c>
      <c r="F65" s="46">
        <f t="shared" si="148"/>
        <v>0</v>
      </c>
      <c r="G65" s="46">
        <f t="shared" si="153"/>
        <v>0</v>
      </c>
      <c r="H65" s="46">
        <f t="shared" si="161"/>
        <v>0</v>
      </c>
      <c r="I65" s="46">
        <f t="shared" si="168"/>
        <v>0</v>
      </c>
      <c r="J65" s="46">
        <f t="shared" si="175"/>
        <v>0</v>
      </c>
      <c r="K65" s="46">
        <f t="shared" si="182"/>
        <v>0</v>
      </c>
      <c r="L65" s="46">
        <f t="shared" si="189"/>
        <v>0</v>
      </c>
      <c r="M65" s="46">
        <f t="shared" si="196"/>
        <v>0</v>
      </c>
      <c r="N65" s="46">
        <f t="shared" si="203"/>
        <v>0</v>
      </c>
      <c r="O65" s="46">
        <f t="shared" si="210"/>
        <v>0</v>
      </c>
      <c r="P65" s="46">
        <f t="shared" si="217"/>
        <v>0</v>
      </c>
      <c r="Q65" s="46">
        <f t="shared" si="224"/>
        <v>0</v>
      </c>
      <c r="R65" s="46">
        <f t="shared" si="229"/>
        <v>0</v>
      </c>
      <c r="S65" s="46">
        <f t="shared" si="236"/>
        <v>0</v>
      </c>
      <c r="T65" s="46">
        <f t="shared" si="243"/>
        <v>0</v>
      </c>
      <c r="U65" s="46">
        <f t="shared" si="251"/>
        <v>0</v>
      </c>
      <c r="V65" s="46">
        <f t="shared" si="258"/>
        <v>0</v>
      </c>
      <c r="W65" s="46">
        <f t="shared" si="265"/>
        <v>0</v>
      </c>
      <c r="X65" s="46">
        <f t="shared" si="270"/>
        <v>0</v>
      </c>
      <c r="Y65" s="46">
        <f t="shared" si="274"/>
        <v>0</v>
      </c>
      <c r="Z65" s="46">
        <f t="shared" si="278"/>
        <v>0</v>
      </c>
      <c r="AA65" s="46">
        <f t="shared" si="281"/>
        <v>0</v>
      </c>
      <c r="AB65" s="46">
        <f t="shared" si="283"/>
        <v>0</v>
      </c>
      <c r="AC65" s="46">
        <f t="shared" si="285"/>
        <v>0</v>
      </c>
      <c r="AD65" s="46">
        <f t="shared" si="287"/>
        <v>0</v>
      </c>
      <c r="AE65" s="46">
        <f t="shared" si="289"/>
        <v>0</v>
      </c>
      <c r="AF65" s="46">
        <f t="shared" si="291"/>
        <v>0</v>
      </c>
      <c r="AG65" s="46">
        <f t="shared" si="293"/>
        <v>0</v>
      </c>
      <c r="AH65" s="46">
        <f aca="true" t="shared" si="295" ref="AH65:AH96">IF($FH$2&gt;31,D35,0)</f>
        <v>0</v>
      </c>
      <c r="AI65" s="46">
        <f t="shared" si="133"/>
        <v>0</v>
      </c>
      <c r="AJ65" s="46">
        <f t="shared" si="138"/>
        <v>0</v>
      </c>
      <c r="AK65" s="46">
        <f t="shared" si="145"/>
        <v>0</v>
      </c>
      <c r="AL65" s="46">
        <f t="shared" si="149"/>
        <v>0</v>
      </c>
      <c r="AM65" s="46">
        <f t="shared" si="154"/>
        <v>0</v>
      </c>
      <c r="AN65" s="46">
        <f t="shared" si="162"/>
        <v>0</v>
      </c>
      <c r="AO65" s="46">
        <f t="shared" si="169"/>
        <v>0</v>
      </c>
      <c r="AP65" s="46">
        <f t="shared" si="176"/>
        <v>0</v>
      </c>
      <c r="AQ65" s="46">
        <f t="shared" si="183"/>
        <v>0</v>
      </c>
      <c r="AR65" s="46">
        <f t="shared" si="190"/>
        <v>0</v>
      </c>
      <c r="AS65" s="46">
        <f t="shared" si="197"/>
        <v>0</v>
      </c>
      <c r="AT65" s="46">
        <f t="shared" si="204"/>
        <v>0</v>
      </c>
      <c r="AU65" s="46">
        <f t="shared" si="211"/>
        <v>0</v>
      </c>
      <c r="AV65" s="46">
        <f t="shared" si="218"/>
        <v>0</v>
      </c>
      <c r="AW65" s="46">
        <f t="shared" si="225"/>
        <v>0</v>
      </c>
      <c r="AX65" s="46">
        <f t="shared" si="230"/>
        <v>0</v>
      </c>
      <c r="AY65" s="46">
        <f t="shared" si="237"/>
        <v>0</v>
      </c>
      <c r="AZ65" s="46">
        <f t="shared" si="244"/>
        <v>0</v>
      </c>
      <c r="BA65" s="46">
        <f t="shared" si="252"/>
        <v>0</v>
      </c>
      <c r="BB65" s="46">
        <f t="shared" si="259"/>
        <v>0</v>
      </c>
      <c r="BC65" s="46">
        <f t="shared" si="6"/>
        <v>63</v>
      </c>
      <c r="BD65" s="6" t="e">
        <f>#REF!*BC65</f>
        <v>#REF!</v>
      </c>
      <c r="BE65" s="46">
        <f t="shared" si="245"/>
        <v>1953</v>
      </c>
      <c r="BF65" s="46">
        <f t="shared" si="155"/>
        <v>0</v>
      </c>
      <c r="BG65" s="46">
        <f t="shared" si="156"/>
        <v>0</v>
      </c>
      <c r="BH65" s="46">
        <f t="shared" si="163"/>
        <v>0</v>
      </c>
      <c r="BI65" s="46">
        <f t="shared" si="170"/>
        <v>0</v>
      </c>
      <c r="BJ65" s="46">
        <f t="shared" si="177"/>
        <v>0</v>
      </c>
      <c r="BK65" s="46">
        <f t="shared" si="184"/>
        <v>0</v>
      </c>
      <c r="BL65" s="46">
        <f t="shared" si="191"/>
        <v>0</v>
      </c>
      <c r="BM65" s="46">
        <f t="shared" si="198"/>
        <v>0</v>
      </c>
      <c r="BN65" s="46">
        <f t="shared" si="205"/>
        <v>0</v>
      </c>
      <c r="BO65" s="46">
        <f t="shared" si="212"/>
        <v>0</v>
      </c>
      <c r="BP65" s="46">
        <f t="shared" si="219"/>
        <v>0</v>
      </c>
      <c r="BQ65" s="46">
        <f t="shared" si="226"/>
        <v>0</v>
      </c>
      <c r="BR65" s="46">
        <f t="shared" si="231"/>
        <v>0</v>
      </c>
      <c r="BS65" s="46">
        <f t="shared" si="238"/>
        <v>0</v>
      </c>
      <c r="BT65" s="46">
        <f t="shared" si="246"/>
        <v>0</v>
      </c>
      <c r="BU65" s="46">
        <f t="shared" si="253"/>
        <v>0</v>
      </c>
      <c r="BV65" s="46">
        <f t="shared" si="260"/>
        <v>0</v>
      </c>
      <c r="BW65" s="46">
        <f t="shared" si="266"/>
        <v>0</v>
      </c>
      <c r="BX65" s="46">
        <f t="shared" si="271"/>
        <v>0</v>
      </c>
      <c r="BY65" s="46">
        <f t="shared" si="275"/>
        <v>0</v>
      </c>
      <c r="BZ65" s="46">
        <f t="shared" si="279"/>
        <v>0</v>
      </c>
      <c r="CA65" s="46">
        <f t="shared" si="282"/>
        <v>0</v>
      </c>
      <c r="CB65" s="46">
        <f t="shared" si="284"/>
        <v>0</v>
      </c>
      <c r="CC65" s="46">
        <f t="shared" si="286"/>
        <v>0</v>
      </c>
      <c r="CD65" s="46">
        <f t="shared" si="288"/>
        <v>0</v>
      </c>
      <c r="CE65" s="46">
        <f t="shared" si="290"/>
        <v>0</v>
      </c>
      <c r="CF65" s="46">
        <f t="shared" si="292"/>
        <v>0</v>
      </c>
      <c r="CG65" s="46">
        <f t="shared" si="294"/>
        <v>0</v>
      </c>
      <c r="CH65" s="46">
        <f aca="true" t="shared" si="296" ref="CH65:CH96">IF($FH$2&gt;30,BX55,0)</f>
        <v>0</v>
      </c>
      <c r="CI65" s="46">
        <f t="shared" si="134"/>
        <v>0</v>
      </c>
      <c r="CJ65" s="46">
        <f t="shared" si="139"/>
        <v>0</v>
      </c>
      <c r="CK65" s="46">
        <f t="shared" si="146"/>
        <v>0</v>
      </c>
      <c r="CL65" s="46">
        <f t="shared" si="150"/>
        <v>0</v>
      </c>
      <c r="CM65" s="46">
        <f t="shared" si="157"/>
        <v>0</v>
      </c>
      <c r="CN65" s="46">
        <f t="shared" si="164"/>
        <v>0</v>
      </c>
      <c r="CO65" s="46">
        <f t="shared" si="171"/>
        <v>0</v>
      </c>
      <c r="CP65" s="46">
        <f t="shared" si="178"/>
        <v>0</v>
      </c>
      <c r="CQ65" s="46">
        <f t="shared" si="185"/>
        <v>0</v>
      </c>
      <c r="CR65" s="46">
        <f t="shared" si="192"/>
        <v>0</v>
      </c>
      <c r="CS65" s="46">
        <f t="shared" si="199"/>
        <v>0</v>
      </c>
      <c r="CT65" s="46">
        <f t="shared" si="206"/>
        <v>0</v>
      </c>
      <c r="CU65" s="46">
        <f t="shared" si="213"/>
        <v>0</v>
      </c>
      <c r="CV65" s="46">
        <f t="shared" si="220"/>
        <v>0</v>
      </c>
      <c r="CW65" s="46">
        <f t="shared" si="227"/>
        <v>0</v>
      </c>
      <c r="CX65" s="46">
        <f t="shared" si="232"/>
        <v>0</v>
      </c>
      <c r="CY65" s="46">
        <f t="shared" si="239"/>
        <v>0</v>
      </c>
      <c r="CZ65" s="46">
        <f t="shared" si="247"/>
        <v>0</v>
      </c>
      <c r="DA65" s="46">
        <f t="shared" si="254"/>
        <v>0</v>
      </c>
      <c r="DB65" s="46">
        <f t="shared" si="261"/>
        <v>0</v>
      </c>
      <c r="DC65" s="46">
        <f t="shared" si="267"/>
        <v>0</v>
      </c>
      <c r="DD65" s="46">
        <f t="shared" si="7"/>
        <v>1953</v>
      </c>
      <c r="DE65" s="47" t="e">
        <f>#REF!*DD65</f>
        <v>#REF!</v>
      </c>
      <c r="DF65" s="46">
        <f t="shared" si="45"/>
        <v>39711</v>
      </c>
      <c r="DG65" s="46">
        <f t="shared" si="158"/>
        <v>0</v>
      </c>
      <c r="DH65" s="46">
        <f t="shared" si="165"/>
        <v>0</v>
      </c>
      <c r="DI65" s="46">
        <f t="shared" si="172"/>
        <v>0</v>
      </c>
      <c r="DJ65" s="46">
        <f t="shared" si="179"/>
        <v>0</v>
      </c>
      <c r="DK65" s="46">
        <f t="shared" si="186"/>
        <v>0</v>
      </c>
      <c r="DL65" s="46">
        <f t="shared" si="193"/>
        <v>0</v>
      </c>
      <c r="DM65" s="46">
        <f t="shared" si="200"/>
        <v>0</v>
      </c>
      <c r="DN65" s="46">
        <f t="shared" si="207"/>
        <v>0</v>
      </c>
      <c r="DO65" s="46">
        <f t="shared" si="214"/>
        <v>0</v>
      </c>
      <c r="DP65" s="46">
        <f t="shared" si="221"/>
        <v>0</v>
      </c>
      <c r="DQ65" s="46">
        <f t="shared" si="233"/>
        <v>0</v>
      </c>
      <c r="DR65" s="46">
        <f t="shared" si="240"/>
        <v>0</v>
      </c>
      <c r="DS65" s="46">
        <f t="shared" si="248"/>
        <v>0</v>
      </c>
      <c r="DT65" s="46">
        <f t="shared" si="255"/>
        <v>0</v>
      </c>
      <c r="DU65" s="46">
        <f t="shared" si="262"/>
        <v>0</v>
      </c>
      <c r="DV65" s="46">
        <f t="shared" si="268"/>
        <v>0</v>
      </c>
      <c r="DW65" s="46">
        <f t="shared" si="272"/>
        <v>0</v>
      </c>
      <c r="DX65" s="46">
        <f t="shared" si="276"/>
        <v>0</v>
      </c>
      <c r="DY65" s="46">
        <f t="shared" si="280"/>
        <v>0</v>
      </c>
      <c r="DZ65" s="46">
        <f t="shared" si="103"/>
        <v>0</v>
      </c>
      <c r="EA65" s="46">
        <f t="shared" si="107"/>
        <v>0</v>
      </c>
      <c r="EB65" s="46">
        <f t="shared" si="111"/>
        <v>0</v>
      </c>
      <c r="EC65" s="46">
        <f t="shared" si="115"/>
        <v>0</v>
      </c>
      <c r="ED65" s="46">
        <f t="shared" si="119"/>
        <v>0</v>
      </c>
      <c r="EE65" s="46">
        <f t="shared" si="123"/>
        <v>0</v>
      </c>
      <c r="EF65" s="46">
        <f t="shared" si="127"/>
        <v>0</v>
      </c>
      <c r="EG65" s="46">
        <f t="shared" si="131"/>
        <v>0</v>
      </c>
      <c r="EH65" s="46">
        <f t="shared" si="135"/>
        <v>0</v>
      </c>
      <c r="EI65" s="46">
        <f t="shared" si="140"/>
        <v>0</v>
      </c>
      <c r="EJ65" s="46">
        <f t="shared" si="147"/>
        <v>0</v>
      </c>
      <c r="EK65" s="46">
        <f t="shared" si="151"/>
        <v>0</v>
      </c>
      <c r="EL65" s="46">
        <f t="shared" si="159"/>
        <v>0</v>
      </c>
      <c r="EM65" s="46">
        <f t="shared" si="166"/>
        <v>0</v>
      </c>
      <c r="EN65" s="46">
        <f t="shared" si="173"/>
        <v>0</v>
      </c>
      <c r="EO65" s="46">
        <f t="shared" si="180"/>
        <v>0</v>
      </c>
      <c r="EP65" s="46">
        <f t="shared" si="187"/>
        <v>0</v>
      </c>
      <c r="EQ65" s="46">
        <f t="shared" si="194"/>
        <v>0</v>
      </c>
      <c r="ER65" s="46">
        <f t="shared" si="201"/>
        <v>0</v>
      </c>
      <c r="ES65" s="46">
        <f t="shared" si="208"/>
        <v>0</v>
      </c>
      <c r="ET65" s="46">
        <f t="shared" si="215"/>
        <v>0</v>
      </c>
      <c r="EU65" s="46">
        <f t="shared" si="222"/>
        <v>0</v>
      </c>
      <c r="EV65" s="46">
        <f t="shared" si="228"/>
        <v>0</v>
      </c>
      <c r="EW65" s="46">
        <f t="shared" si="234"/>
        <v>0</v>
      </c>
      <c r="EX65" s="46">
        <f t="shared" si="241"/>
        <v>0</v>
      </c>
      <c r="EY65" s="46">
        <f t="shared" si="249"/>
        <v>0</v>
      </c>
      <c r="EZ65" s="46">
        <f t="shared" si="256"/>
        <v>0</v>
      </c>
      <c r="FA65" s="46">
        <f t="shared" si="263"/>
        <v>0</v>
      </c>
      <c r="FB65" s="46">
        <f t="shared" si="269"/>
        <v>0</v>
      </c>
      <c r="FC65" s="46">
        <f t="shared" si="273"/>
        <v>0</v>
      </c>
      <c r="FD65" s="46">
        <f t="shared" si="277"/>
        <v>0</v>
      </c>
      <c r="FE65" s="46">
        <f t="shared" si="8"/>
        <v>39711</v>
      </c>
      <c r="FF65" s="47" t="e">
        <f>#REF!*FE65</f>
        <v>#REF!</v>
      </c>
      <c r="FN65" s="15">
        <v>64</v>
      </c>
      <c r="FO65" s="69">
        <f t="shared" si="141"/>
        <v>63</v>
      </c>
      <c r="FP65" s="70">
        <f t="shared" si="136"/>
        <v>126</v>
      </c>
      <c r="FQ65" s="14">
        <f t="shared" si="13"/>
        <v>1260</v>
      </c>
      <c r="FR65" s="71">
        <f t="shared" si="142"/>
        <v>1953</v>
      </c>
      <c r="FS65" s="26">
        <f t="shared" si="19"/>
        <v>3906</v>
      </c>
      <c r="FT65" s="14">
        <f t="shared" si="14"/>
        <v>39060</v>
      </c>
      <c r="FU65" s="44">
        <f t="shared" si="15"/>
        <v>40320</v>
      </c>
      <c r="FV65" s="78">
        <f t="shared" si="25"/>
        <v>26915</v>
      </c>
      <c r="FW65" s="8"/>
      <c r="FX65" s="8"/>
      <c r="FY65" s="8"/>
      <c r="FZ65" s="8"/>
      <c r="GA65" s="8"/>
      <c r="GB65" s="8"/>
      <c r="GC65" s="8"/>
      <c r="GD65" s="8"/>
      <c r="GE65" s="8"/>
      <c r="GF65" s="8"/>
      <c r="GG65" s="8"/>
    </row>
    <row r="66" spans="1:189" ht="87.75">
      <c r="A66" s="46">
        <v>65</v>
      </c>
      <c r="B66" s="46">
        <v>1</v>
      </c>
      <c r="C66" s="47" t="e">
        <f>#REF!</f>
        <v>#REF!</v>
      </c>
      <c r="D66" s="46">
        <v>64</v>
      </c>
      <c r="E66" s="46">
        <f t="shared" si="144"/>
        <v>0</v>
      </c>
      <c r="F66" s="46">
        <f t="shared" si="148"/>
        <v>0</v>
      </c>
      <c r="G66" s="46">
        <f t="shared" si="153"/>
        <v>0</v>
      </c>
      <c r="H66" s="46">
        <f t="shared" si="161"/>
        <v>0</v>
      </c>
      <c r="I66" s="46">
        <f t="shared" si="168"/>
        <v>0</v>
      </c>
      <c r="J66" s="46">
        <f t="shared" si="175"/>
        <v>0</v>
      </c>
      <c r="K66" s="46">
        <f t="shared" si="182"/>
        <v>0</v>
      </c>
      <c r="L66" s="46">
        <f t="shared" si="189"/>
        <v>0</v>
      </c>
      <c r="M66" s="46">
        <f t="shared" si="196"/>
        <v>0</v>
      </c>
      <c r="N66" s="46">
        <f t="shared" si="203"/>
        <v>0</v>
      </c>
      <c r="O66" s="46">
        <f t="shared" si="210"/>
        <v>0</v>
      </c>
      <c r="P66" s="46">
        <f t="shared" si="217"/>
        <v>0</v>
      </c>
      <c r="Q66" s="46">
        <f t="shared" si="224"/>
        <v>0</v>
      </c>
      <c r="R66" s="46">
        <f t="shared" si="229"/>
        <v>0</v>
      </c>
      <c r="S66" s="46">
        <f t="shared" si="236"/>
        <v>0</v>
      </c>
      <c r="T66" s="46">
        <f t="shared" si="243"/>
        <v>0</v>
      </c>
      <c r="U66" s="46">
        <f t="shared" si="251"/>
        <v>0</v>
      </c>
      <c r="V66" s="46">
        <f t="shared" si="258"/>
        <v>0</v>
      </c>
      <c r="W66" s="46">
        <f t="shared" si="265"/>
        <v>0</v>
      </c>
      <c r="X66" s="46">
        <f t="shared" si="270"/>
        <v>0</v>
      </c>
      <c r="Y66" s="46">
        <f t="shared" si="274"/>
        <v>0</v>
      </c>
      <c r="Z66" s="46">
        <f t="shared" si="278"/>
        <v>0</v>
      </c>
      <c r="AA66" s="46">
        <f t="shared" si="281"/>
        <v>0</v>
      </c>
      <c r="AB66" s="46">
        <f t="shared" si="283"/>
        <v>0</v>
      </c>
      <c r="AC66" s="46">
        <f t="shared" si="285"/>
        <v>0</v>
      </c>
      <c r="AD66" s="46">
        <f t="shared" si="287"/>
        <v>0</v>
      </c>
      <c r="AE66" s="46">
        <f t="shared" si="289"/>
        <v>0</v>
      </c>
      <c r="AF66" s="46">
        <f t="shared" si="291"/>
        <v>0</v>
      </c>
      <c r="AG66" s="46">
        <f t="shared" si="293"/>
        <v>0</v>
      </c>
      <c r="AH66" s="46">
        <f t="shared" si="295"/>
        <v>0</v>
      </c>
      <c r="AI66" s="46">
        <f aca="true" t="shared" si="297" ref="AI66:AI97">IF($FH$2&gt;32,D35,0)</f>
        <v>0</v>
      </c>
      <c r="AJ66" s="46">
        <f t="shared" si="138"/>
        <v>0</v>
      </c>
      <c r="AK66" s="46">
        <f t="shared" si="145"/>
        <v>0</v>
      </c>
      <c r="AL66" s="46">
        <f t="shared" si="149"/>
        <v>0</v>
      </c>
      <c r="AM66" s="46">
        <f t="shared" si="154"/>
        <v>0</v>
      </c>
      <c r="AN66" s="46">
        <f t="shared" si="162"/>
        <v>0</v>
      </c>
      <c r="AO66" s="46">
        <f t="shared" si="169"/>
        <v>0</v>
      </c>
      <c r="AP66" s="46">
        <f t="shared" si="176"/>
        <v>0</v>
      </c>
      <c r="AQ66" s="46">
        <f t="shared" si="183"/>
        <v>0</v>
      </c>
      <c r="AR66" s="46">
        <f t="shared" si="190"/>
        <v>0</v>
      </c>
      <c r="AS66" s="46">
        <f t="shared" si="197"/>
        <v>0</v>
      </c>
      <c r="AT66" s="46">
        <f t="shared" si="204"/>
        <v>0</v>
      </c>
      <c r="AU66" s="46">
        <f t="shared" si="211"/>
        <v>0</v>
      </c>
      <c r="AV66" s="46">
        <f t="shared" si="218"/>
        <v>0</v>
      </c>
      <c r="AW66" s="46">
        <f t="shared" si="225"/>
        <v>0</v>
      </c>
      <c r="AX66" s="46">
        <f t="shared" si="230"/>
        <v>0</v>
      </c>
      <c r="AY66" s="46">
        <f t="shared" si="237"/>
        <v>0</v>
      </c>
      <c r="AZ66" s="46">
        <f t="shared" si="244"/>
        <v>0</v>
      </c>
      <c r="BA66" s="46">
        <f t="shared" si="252"/>
        <v>0</v>
      </c>
      <c r="BB66" s="46">
        <f t="shared" si="259"/>
        <v>0</v>
      </c>
      <c r="BC66" s="46">
        <f t="shared" si="6"/>
        <v>64</v>
      </c>
      <c r="BD66" s="6" t="e">
        <f>#REF!*BC66</f>
        <v>#REF!</v>
      </c>
      <c r="BE66" s="46">
        <f t="shared" si="245"/>
        <v>2016</v>
      </c>
      <c r="BF66" s="46">
        <f t="shared" si="155"/>
        <v>0</v>
      </c>
      <c r="BG66" s="46">
        <f t="shared" si="156"/>
        <v>0</v>
      </c>
      <c r="BH66" s="46">
        <f t="shared" si="163"/>
        <v>0</v>
      </c>
      <c r="BI66" s="46">
        <f t="shared" si="170"/>
        <v>0</v>
      </c>
      <c r="BJ66" s="46">
        <f t="shared" si="177"/>
        <v>0</v>
      </c>
      <c r="BK66" s="46">
        <f t="shared" si="184"/>
        <v>0</v>
      </c>
      <c r="BL66" s="46">
        <f t="shared" si="191"/>
        <v>0</v>
      </c>
      <c r="BM66" s="46">
        <f t="shared" si="198"/>
        <v>0</v>
      </c>
      <c r="BN66" s="46">
        <f t="shared" si="205"/>
        <v>0</v>
      </c>
      <c r="BO66" s="46">
        <f t="shared" si="212"/>
        <v>0</v>
      </c>
      <c r="BP66" s="46">
        <f t="shared" si="219"/>
        <v>0</v>
      </c>
      <c r="BQ66" s="46">
        <f t="shared" si="226"/>
        <v>0</v>
      </c>
      <c r="BR66" s="46">
        <f t="shared" si="231"/>
        <v>0</v>
      </c>
      <c r="BS66" s="46">
        <f t="shared" si="238"/>
        <v>0</v>
      </c>
      <c r="BT66" s="46">
        <f t="shared" si="246"/>
        <v>0</v>
      </c>
      <c r="BU66" s="46">
        <f t="shared" si="253"/>
        <v>0</v>
      </c>
      <c r="BV66" s="46">
        <f t="shared" si="260"/>
        <v>0</v>
      </c>
      <c r="BW66" s="46">
        <f t="shared" si="266"/>
        <v>0</v>
      </c>
      <c r="BX66" s="46">
        <f t="shared" si="271"/>
        <v>0</v>
      </c>
      <c r="BY66" s="46">
        <f t="shared" si="275"/>
        <v>0</v>
      </c>
      <c r="BZ66" s="46">
        <f t="shared" si="279"/>
        <v>0</v>
      </c>
      <c r="CA66" s="46">
        <f t="shared" si="282"/>
        <v>0</v>
      </c>
      <c r="CB66" s="46">
        <f t="shared" si="284"/>
        <v>0</v>
      </c>
      <c r="CC66" s="46">
        <f t="shared" si="286"/>
        <v>0</v>
      </c>
      <c r="CD66" s="46">
        <f t="shared" si="288"/>
        <v>0</v>
      </c>
      <c r="CE66" s="46">
        <f t="shared" si="290"/>
        <v>0</v>
      </c>
      <c r="CF66" s="46">
        <f t="shared" si="292"/>
        <v>0</v>
      </c>
      <c r="CG66" s="46">
        <f t="shared" si="294"/>
        <v>0</v>
      </c>
      <c r="CH66" s="46">
        <f t="shared" si="296"/>
        <v>0</v>
      </c>
      <c r="CI66" s="46">
        <f aca="true" t="shared" si="298" ref="CI66:CI97">IF($FH$2&gt;31,BY56,0)</f>
        <v>0</v>
      </c>
      <c r="CJ66" s="46">
        <f t="shared" si="139"/>
        <v>0</v>
      </c>
      <c r="CK66" s="46">
        <f t="shared" si="146"/>
        <v>0</v>
      </c>
      <c r="CL66" s="46">
        <f t="shared" si="150"/>
        <v>0</v>
      </c>
      <c r="CM66" s="46">
        <f t="shared" si="157"/>
        <v>0</v>
      </c>
      <c r="CN66" s="46">
        <f t="shared" si="164"/>
        <v>0</v>
      </c>
      <c r="CO66" s="46">
        <f t="shared" si="171"/>
        <v>0</v>
      </c>
      <c r="CP66" s="46">
        <f t="shared" si="178"/>
        <v>0</v>
      </c>
      <c r="CQ66" s="46">
        <f t="shared" si="185"/>
        <v>0</v>
      </c>
      <c r="CR66" s="46">
        <f t="shared" si="192"/>
        <v>0</v>
      </c>
      <c r="CS66" s="46">
        <f t="shared" si="199"/>
        <v>0</v>
      </c>
      <c r="CT66" s="46">
        <f t="shared" si="206"/>
        <v>0</v>
      </c>
      <c r="CU66" s="46">
        <f t="shared" si="213"/>
        <v>0</v>
      </c>
      <c r="CV66" s="46">
        <f t="shared" si="220"/>
        <v>0</v>
      </c>
      <c r="CW66" s="46">
        <f t="shared" si="227"/>
        <v>0</v>
      </c>
      <c r="CX66" s="46">
        <f t="shared" si="232"/>
        <v>0</v>
      </c>
      <c r="CY66" s="46">
        <f t="shared" si="239"/>
        <v>0</v>
      </c>
      <c r="CZ66" s="46">
        <f t="shared" si="247"/>
        <v>0</v>
      </c>
      <c r="DA66" s="46">
        <f t="shared" si="254"/>
        <v>0</v>
      </c>
      <c r="DB66" s="46">
        <f t="shared" si="261"/>
        <v>0</v>
      </c>
      <c r="DC66" s="46">
        <f t="shared" si="267"/>
        <v>0</v>
      </c>
      <c r="DD66" s="46">
        <f t="shared" si="7"/>
        <v>2016</v>
      </c>
      <c r="DE66" s="47" t="e">
        <f>#REF!*DD66</f>
        <v>#REF!</v>
      </c>
      <c r="DF66" s="46">
        <f t="shared" si="45"/>
        <v>41664</v>
      </c>
      <c r="DG66" s="46">
        <f t="shared" si="158"/>
        <v>0</v>
      </c>
      <c r="DH66" s="46">
        <f t="shared" si="165"/>
        <v>0</v>
      </c>
      <c r="DI66" s="46">
        <f t="shared" si="172"/>
        <v>0</v>
      </c>
      <c r="DJ66" s="46">
        <f t="shared" si="179"/>
        <v>0</v>
      </c>
      <c r="DK66" s="46">
        <f t="shared" si="186"/>
        <v>0</v>
      </c>
      <c r="DL66" s="46">
        <f t="shared" si="193"/>
        <v>0</v>
      </c>
      <c r="DM66" s="46">
        <f t="shared" si="200"/>
        <v>0</v>
      </c>
      <c r="DN66" s="46">
        <f t="shared" si="207"/>
        <v>0</v>
      </c>
      <c r="DO66" s="46">
        <f t="shared" si="214"/>
        <v>0</v>
      </c>
      <c r="DP66" s="46">
        <f t="shared" si="221"/>
        <v>0</v>
      </c>
      <c r="DQ66" s="46">
        <f t="shared" si="233"/>
        <v>0</v>
      </c>
      <c r="DR66" s="46">
        <f t="shared" si="240"/>
        <v>0</v>
      </c>
      <c r="DS66" s="46">
        <f t="shared" si="248"/>
        <v>0</v>
      </c>
      <c r="DT66" s="46">
        <f t="shared" si="255"/>
        <v>0</v>
      </c>
      <c r="DU66" s="46">
        <f t="shared" si="262"/>
        <v>0</v>
      </c>
      <c r="DV66" s="46">
        <f t="shared" si="268"/>
        <v>0</v>
      </c>
      <c r="DW66" s="46">
        <f t="shared" si="272"/>
        <v>0</v>
      </c>
      <c r="DX66" s="46">
        <f t="shared" si="276"/>
        <v>0</v>
      </c>
      <c r="DY66" s="46">
        <f t="shared" si="280"/>
        <v>0</v>
      </c>
      <c r="DZ66" s="46">
        <f t="shared" si="103"/>
        <v>0</v>
      </c>
      <c r="EA66" s="46">
        <f t="shared" si="107"/>
        <v>0</v>
      </c>
      <c r="EB66" s="46">
        <f t="shared" si="111"/>
        <v>0</v>
      </c>
      <c r="EC66" s="46">
        <f t="shared" si="115"/>
        <v>0</v>
      </c>
      <c r="ED66" s="46">
        <f t="shared" si="119"/>
        <v>0</v>
      </c>
      <c r="EE66" s="46">
        <f t="shared" si="123"/>
        <v>0</v>
      </c>
      <c r="EF66" s="46">
        <f t="shared" si="127"/>
        <v>0</v>
      </c>
      <c r="EG66" s="46">
        <f t="shared" si="131"/>
        <v>0</v>
      </c>
      <c r="EH66" s="46">
        <f t="shared" si="135"/>
        <v>0</v>
      </c>
      <c r="EI66" s="46">
        <f t="shared" si="140"/>
        <v>0</v>
      </c>
      <c r="EJ66" s="46">
        <f t="shared" si="147"/>
        <v>0</v>
      </c>
      <c r="EK66" s="46">
        <f t="shared" si="151"/>
        <v>0</v>
      </c>
      <c r="EL66" s="46">
        <f t="shared" si="159"/>
        <v>0</v>
      </c>
      <c r="EM66" s="46">
        <f t="shared" si="166"/>
        <v>0</v>
      </c>
      <c r="EN66" s="46">
        <f t="shared" si="173"/>
        <v>0</v>
      </c>
      <c r="EO66" s="46">
        <f t="shared" si="180"/>
        <v>0</v>
      </c>
      <c r="EP66" s="46">
        <f t="shared" si="187"/>
        <v>0</v>
      </c>
      <c r="EQ66" s="46">
        <f t="shared" si="194"/>
        <v>0</v>
      </c>
      <c r="ER66" s="46">
        <f t="shared" si="201"/>
        <v>0</v>
      </c>
      <c r="ES66" s="46">
        <f t="shared" si="208"/>
        <v>0</v>
      </c>
      <c r="ET66" s="46">
        <f t="shared" si="215"/>
        <v>0</v>
      </c>
      <c r="EU66" s="46">
        <f t="shared" si="222"/>
        <v>0</v>
      </c>
      <c r="EV66" s="46">
        <f t="shared" si="228"/>
        <v>0</v>
      </c>
      <c r="EW66" s="46">
        <f t="shared" si="234"/>
        <v>0</v>
      </c>
      <c r="EX66" s="46">
        <f t="shared" si="241"/>
        <v>0</v>
      </c>
      <c r="EY66" s="46">
        <f t="shared" si="249"/>
        <v>0</v>
      </c>
      <c r="EZ66" s="46">
        <f t="shared" si="256"/>
        <v>0</v>
      </c>
      <c r="FA66" s="46">
        <f t="shared" si="263"/>
        <v>0</v>
      </c>
      <c r="FB66" s="46">
        <f t="shared" si="269"/>
        <v>0</v>
      </c>
      <c r="FC66" s="46">
        <f t="shared" si="273"/>
        <v>0</v>
      </c>
      <c r="FD66" s="46">
        <f t="shared" si="277"/>
        <v>0</v>
      </c>
      <c r="FE66" s="46">
        <f t="shared" si="8"/>
        <v>41664</v>
      </c>
      <c r="FF66" s="47" t="e">
        <f>#REF!*FE66</f>
        <v>#REF!</v>
      </c>
      <c r="FN66" s="15">
        <v>65</v>
      </c>
      <c r="FO66" s="69">
        <f t="shared" si="141"/>
        <v>64</v>
      </c>
      <c r="FP66" s="70">
        <f aca="true" t="shared" si="299" ref="FP66:FP97">FO66*$FH$1</f>
        <v>128</v>
      </c>
      <c r="FQ66" s="14">
        <f t="shared" si="13"/>
        <v>1280</v>
      </c>
      <c r="FR66" s="71">
        <f t="shared" si="142"/>
        <v>2016</v>
      </c>
      <c r="FS66" s="26">
        <f t="shared" si="19"/>
        <v>4032</v>
      </c>
      <c r="FT66" s="14">
        <f t="shared" si="14"/>
        <v>40320</v>
      </c>
      <c r="FU66" s="44">
        <f t="shared" si="15"/>
        <v>41600</v>
      </c>
      <c r="FV66" s="78">
        <f t="shared" si="25"/>
        <v>34195</v>
      </c>
      <c r="FW66" s="8"/>
      <c r="FX66" s="8"/>
      <c r="FY66" s="8"/>
      <c r="FZ66" s="8"/>
      <c r="GA66" s="8"/>
      <c r="GB66" s="8"/>
      <c r="GC66" s="8"/>
      <c r="GD66" s="8"/>
      <c r="GE66" s="8"/>
      <c r="GF66" s="8"/>
      <c r="GG66" s="8"/>
    </row>
    <row r="67" spans="1:189" ht="87.75">
      <c r="A67" s="46">
        <v>66</v>
      </c>
      <c r="B67" s="46">
        <v>1</v>
      </c>
      <c r="C67" s="47" t="e">
        <f>#REF!</f>
        <v>#REF!</v>
      </c>
      <c r="D67" s="46">
        <v>65</v>
      </c>
      <c r="E67" s="46">
        <f t="shared" si="144"/>
        <v>0</v>
      </c>
      <c r="F67" s="46">
        <f t="shared" si="148"/>
        <v>0</v>
      </c>
      <c r="G67" s="46">
        <f t="shared" si="153"/>
        <v>0</v>
      </c>
      <c r="H67" s="46">
        <f t="shared" si="161"/>
        <v>0</v>
      </c>
      <c r="I67" s="46">
        <f t="shared" si="168"/>
        <v>0</v>
      </c>
      <c r="J67" s="46">
        <f t="shared" si="175"/>
        <v>0</v>
      </c>
      <c r="K67" s="46">
        <f t="shared" si="182"/>
        <v>0</v>
      </c>
      <c r="L67" s="46">
        <f t="shared" si="189"/>
        <v>0</v>
      </c>
      <c r="M67" s="46">
        <f t="shared" si="196"/>
        <v>0</v>
      </c>
      <c r="N67" s="46">
        <f t="shared" si="203"/>
        <v>0</v>
      </c>
      <c r="O67" s="46">
        <f t="shared" si="210"/>
        <v>0</v>
      </c>
      <c r="P67" s="46">
        <f t="shared" si="217"/>
        <v>0</v>
      </c>
      <c r="Q67" s="46">
        <f t="shared" si="224"/>
        <v>0</v>
      </c>
      <c r="R67" s="46">
        <f t="shared" si="229"/>
        <v>0</v>
      </c>
      <c r="S67" s="46">
        <f t="shared" si="236"/>
        <v>0</v>
      </c>
      <c r="T67" s="46">
        <f t="shared" si="243"/>
        <v>0</v>
      </c>
      <c r="U67" s="46">
        <f t="shared" si="251"/>
        <v>0</v>
      </c>
      <c r="V67" s="46">
        <f t="shared" si="258"/>
        <v>0</v>
      </c>
      <c r="W67" s="46">
        <f t="shared" si="265"/>
        <v>0</v>
      </c>
      <c r="X67" s="46">
        <f t="shared" si="270"/>
        <v>0</v>
      </c>
      <c r="Y67" s="46">
        <f t="shared" si="274"/>
        <v>0</v>
      </c>
      <c r="Z67" s="46">
        <f t="shared" si="278"/>
        <v>0</v>
      </c>
      <c r="AA67" s="46">
        <f t="shared" si="281"/>
        <v>0</v>
      </c>
      <c r="AB67" s="46">
        <f t="shared" si="283"/>
        <v>0</v>
      </c>
      <c r="AC67" s="46">
        <f t="shared" si="285"/>
        <v>0</v>
      </c>
      <c r="AD67" s="46">
        <f t="shared" si="287"/>
        <v>0</v>
      </c>
      <c r="AE67" s="46">
        <f t="shared" si="289"/>
        <v>0</v>
      </c>
      <c r="AF67" s="46">
        <f t="shared" si="291"/>
        <v>0</v>
      </c>
      <c r="AG67" s="46">
        <f t="shared" si="293"/>
        <v>0</v>
      </c>
      <c r="AH67" s="46">
        <f t="shared" si="295"/>
        <v>0</v>
      </c>
      <c r="AI67" s="46">
        <f t="shared" si="297"/>
        <v>0</v>
      </c>
      <c r="AJ67" s="46">
        <f aca="true" t="shared" si="300" ref="AJ67:AJ98">IF($FH$2&gt;33,D35,0)</f>
        <v>0</v>
      </c>
      <c r="AK67" s="46">
        <f t="shared" si="145"/>
        <v>0</v>
      </c>
      <c r="AL67" s="46">
        <f t="shared" si="149"/>
        <v>0</v>
      </c>
      <c r="AM67" s="46">
        <f t="shared" si="154"/>
        <v>0</v>
      </c>
      <c r="AN67" s="46">
        <f t="shared" si="162"/>
        <v>0</v>
      </c>
      <c r="AO67" s="46">
        <f t="shared" si="169"/>
        <v>0</v>
      </c>
      <c r="AP67" s="46">
        <f t="shared" si="176"/>
        <v>0</v>
      </c>
      <c r="AQ67" s="46">
        <f t="shared" si="183"/>
        <v>0</v>
      </c>
      <c r="AR67" s="46">
        <f t="shared" si="190"/>
        <v>0</v>
      </c>
      <c r="AS67" s="46">
        <f t="shared" si="197"/>
        <v>0</v>
      </c>
      <c r="AT67" s="46">
        <f t="shared" si="204"/>
        <v>0</v>
      </c>
      <c r="AU67" s="46">
        <f t="shared" si="211"/>
        <v>0</v>
      </c>
      <c r="AV67" s="46">
        <f t="shared" si="218"/>
        <v>0</v>
      </c>
      <c r="AW67" s="46">
        <f t="shared" si="225"/>
        <v>0</v>
      </c>
      <c r="AX67" s="46">
        <f t="shared" si="230"/>
        <v>0</v>
      </c>
      <c r="AY67" s="46">
        <f t="shared" si="237"/>
        <v>0</v>
      </c>
      <c r="AZ67" s="46">
        <f t="shared" si="244"/>
        <v>0</v>
      </c>
      <c r="BA67" s="46">
        <f t="shared" si="252"/>
        <v>0</v>
      </c>
      <c r="BB67" s="46">
        <f t="shared" si="259"/>
        <v>0</v>
      </c>
      <c r="BC67" s="46">
        <f aca="true" t="shared" si="301" ref="BC67:BC121">SUM(D67:BB67)</f>
        <v>65</v>
      </c>
      <c r="BD67" s="6" t="e">
        <f>#REF!*BC67</f>
        <v>#REF!</v>
      </c>
      <c r="BE67" s="46">
        <f t="shared" si="245"/>
        <v>2080</v>
      </c>
      <c r="BF67" s="46">
        <f t="shared" si="155"/>
        <v>0</v>
      </c>
      <c r="BG67" s="46">
        <f t="shared" si="156"/>
        <v>0</v>
      </c>
      <c r="BH67" s="46">
        <f t="shared" si="163"/>
        <v>0</v>
      </c>
      <c r="BI67" s="46">
        <f t="shared" si="170"/>
        <v>0</v>
      </c>
      <c r="BJ67" s="46">
        <f t="shared" si="177"/>
        <v>0</v>
      </c>
      <c r="BK67" s="46">
        <f t="shared" si="184"/>
        <v>0</v>
      </c>
      <c r="BL67" s="46">
        <f t="shared" si="191"/>
        <v>0</v>
      </c>
      <c r="BM67" s="46">
        <f t="shared" si="198"/>
        <v>0</v>
      </c>
      <c r="BN67" s="46">
        <f t="shared" si="205"/>
        <v>0</v>
      </c>
      <c r="BO67" s="46">
        <f t="shared" si="212"/>
        <v>0</v>
      </c>
      <c r="BP67" s="46">
        <f t="shared" si="219"/>
        <v>0</v>
      </c>
      <c r="BQ67" s="46">
        <f t="shared" si="226"/>
        <v>0</v>
      </c>
      <c r="BR67" s="46">
        <f t="shared" si="231"/>
        <v>0</v>
      </c>
      <c r="BS67" s="46">
        <f t="shared" si="238"/>
        <v>0</v>
      </c>
      <c r="BT67" s="46">
        <f t="shared" si="246"/>
        <v>0</v>
      </c>
      <c r="BU67" s="46">
        <f t="shared" si="253"/>
        <v>0</v>
      </c>
      <c r="BV67" s="46">
        <f t="shared" si="260"/>
        <v>0</v>
      </c>
      <c r="BW67" s="46">
        <f t="shared" si="266"/>
        <v>0</v>
      </c>
      <c r="BX67" s="46">
        <f t="shared" si="271"/>
        <v>0</v>
      </c>
      <c r="BY67" s="46">
        <f t="shared" si="275"/>
        <v>0</v>
      </c>
      <c r="BZ67" s="46">
        <f t="shared" si="279"/>
        <v>0</v>
      </c>
      <c r="CA67" s="46">
        <f t="shared" si="282"/>
        <v>0</v>
      </c>
      <c r="CB67" s="46">
        <f t="shared" si="284"/>
        <v>0</v>
      </c>
      <c r="CC67" s="46">
        <f t="shared" si="286"/>
        <v>0</v>
      </c>
      <c r="CD67" s="46">
        <f t="shared" si="288"/>
        <v>0</v>
      </c>
      <c r="CE67" s="46">
        <f t="shared" si="290"/>
        <v>0</v>
      </c>
      <c r="CF67" s="46">
        <f t="shared" si="292"/>
        <v>0</v>
      </c>
      <c r="CG67" s="46">
        <f t="shared" si="294"/>
        <v>0</v>
      </c>
      <c r="CH67" s="46">
        <f t="shared" si="296"/>
        <v>0</v>
      </c>
      <c r="CI67" s="46">
        <f t="shared" si="298"/>
        <v>0</v>
      </c>
      <c r="CJ67" s="46">
        <f aca="true" t="shared" si="302" ref="CJ67:CJ98">IF($FH$2&gt;32,BZ57,0)</f>
        <v>0</v>
      </c>
      <c r="CK67" s="46">
        <f t="shared" si="146"/>
        <v>0</v>
      </c>
      <c r="CL67" s="46">
        <f t="shared" si="150"/>
        <v>0</v>
      </c>
      <c r="CM67" s="46">
        <f t="shared" si="157"/>
        <v>0</v>
      </c>
      <c r="CN67" s="46">
        <f t="shared" si="164"/>
        <v>0</v>
      </c>
      <c r="CO67" s="46">
        <f t="shared" si="171"/>
        <v>0</v>
      </c>
      <c r="CP67" s="46">
        <f t="shared" si="178"/>
        <v>0</v>
      </c>
      <c r="CQ67" s="46">
        <f t="shared" si="185"/>
        <v>0</v>
      </c>
      <c r="CR67" s="46">
        <f t="shared" si="192"/>
        <v>0</v>
      </c>
      <c r="CS67" s="46">
        <f t="shared" si="199"/>
        <v>0</v>
      </c>
      <c r="CT67" s="46">
        <f t="shared" si="206"/>
        <v>0</v>
      </c>
      <c r="CU67" s="46">
        <f t="shared" si="213"/>
        <v>0</v>
      </c>
      <c r="CV67" s="46">
        <f t="shared" si="220"/>
        <v>0</v>
      </c>
      <c r="CW67" s="46">
        <f t="shared" si="227"/>
        <v>0</v>
      </c>
      <c r="CX67" s="46">
        <f t="shared" si="232"/>
        <v>0</v>
      </c>
      <c r="CY67" s="46">
        <f t="shared" si="239"/>
        <v>0</v>
      </c>
      <c r="CZ67" s="46">
        <f t="shared" si="247"/>
        <v>0</v>
      </c>
      <c r="DA67" s="46">
        <f t="shared" si="254"/>
        <v>0</v>
      </c>
      <c r="DB67" s="46">
        <f t="shared" si="261"/>
        <v>0</v>
      </c>
      <c r="DC67" s="46">
        <f t="shared" si="267"/>
        <v>0</v>
      </c>
      <c r="DD67" s="46">
        <f aca="true" t="shared" si="303" ref="DD67:DD121">SUM(BE67:DC67)</f>
        <v>2080</v>
      </c>
      <c r="DE67" s="47" t="e">
        <f>#REF!*DD67</f>
        <v>#REF!</v>
      </c>
      <c r="DF67" s="46">
        <f t="shared" si="45"/>
        <v>43680</v>
      </c>
      <c r="DG67" s="46">
        <f t="shared" si="158"/>
        <v>0</v>
      </c>
      <c r="DH67" s="46">
        <f t="shared" si="165"/>
        <v>0</v>
      </c>
      <c r="DI67" s="46">
        <f t="shared" si="172"/>
        <v>0</v>
      </c>
      <c r="DJ67" s="46">
        <f t="shared" si="179"/>
        <v>0</v>
      </c>
      <c r="DK67" s="46">
        <f t="shared" si="186"/>
        <v>0</v>
      </c>
      <c r="DL67" s="46">
        <f t="shared" si="193"/>
        <v>0</v>
      </c>
      <c r="DM67" s="46">
        <f t="shared" si="200"/>
        <v>0</v>
      </c>
      <c r="DN67" s="46">
        <f t="shared" si="207"/>
        <v>0</v>
      </c>
      <c r="DO67" s="46">
        <f t="shared" si="214"/>
        <v>0</v>
      </c>
      <c r="DP67" s="46">
        <f t="shared" si="221"/>
        <v>0</v>
      </c>
      <c r="DQ67" s="46">
        <f t="shared" si="233"/>
        <v>0</v>
      </c>
      <c r="DR67" s="46">
        <f t="shared" si="240"/>
        <v>0</v>
      </c>
      <c r="DS67" s="46">
        <f t="shared" si="248"/>
        <v>0</v>
      </c>
      <c r="DT67" s="46">
        <f t="shared" si="255"/>
        <v>0</v>
      </c>
      <c r="DU67" s="46">
        <f t="shared" si="262"/>
        <v>0</v>
      </c>
      <c r="DV67" s="46">
        <f t="shared" si="268"/>
        <v>0</v>
      </c>
      <c r="DW67" s="46">
        <f t="shared" si="272"/>
        <v>0</v>
      </c>
      <c r="DX67" s="46">
        <f t="shared" si="276"/>
        <v>0</v>
      </c>
      <c r="DY67" s="46">
        <f t="shared" si="280"/>
        <v>0</v>
      </c>
      <c r="DZ67" s="46">
        <f t="shared" si="103"/>
        <v>0</v>
      </c>
      <c r="EA67" s="46">
        <f t="shared" si="107"/>
        <v>0</v>
      </c>
      <c r="EB67" s="46">
        <f t="shared" si="111"/>
        <v>0</v>
      </c>
      <c r="EC67" s="46">
        <f t="shared" si="115"/>
        <v>0</v>
      </c>
      <c r="ED67" s="46">
        <f t="shared" si="119"/>
        <v>0</v>
      </c>
      <c r="EE67" s="46">
        <f t="shared" si="123"/>
        <v>0</v>
      </c>
      <c r="EF67" s="46">
        <f t="shared" si="127"/>
        <v>0</v>
      </c>
      <c r="EG67" s="46">
        <f t="shared" si="131"/>
        <v>0</v>
      </c>
      <c r="EH67" s="46">
        <f t="shared" si="135"/>
        <v>0</v>
      </c>
      <c r="EI67" s="46">
        <f t="shared" si="140"/>
        <v>0</v>
      </c>
      <c r="EJ67" s="46">
        <f t="shared" si="147"/>
        <v>0</v>
      </c>
      <c r="EK67" s="46">
        <f t="shared" si="151"/>
        <v>0</v>
      </c>
      <c r="EL67" s="46">
        <f t="shared" si="159"/>
        <v>0</v>
      </c>
      <c r="EM67" s="46">
        <f t="shared" si="166"/>
        <v>0</v>
      </c>
      <c r="EN67" s="46">
        <f t="shared" si="173"/>
        <v>0</v>
      </c>
      <c r="EO67" s="46">
        <f t="shared" si="180"/>
        <v>0</v>
      </c>
      <c r="EP67" s="46">
        <f t="shared" si="187"/>
        <v>0</v>
      </c>
      <c r="EQ67" s="46">
        <f t="shared" si="194"/>
        <v>0</v>
      </c>
      <c r="ER67" s="46">
        <f t="shared" si="201"/>
        <v>0</v>
      </c>
      <c r="ES67" s="46">
        <f t="shared" si="208"/>
        <v>0</v>
      </c>
      <c r="ET67" s="46">
        <f t="shared" si="215"/>
        <v>0</v>
      </c>
      <c r="EU67" s="46">
        <f t="shared" si="222"/>
        <v>0</v>
      </c>
      <c r="EV67" s="46">
        <f t="shared" si="228"/>
        <v>0</v>
      </c>
      <c r="EW67" s="46">
        <f t="shared" si="234"/>
        <v>0</v>
      </c>
      <c r="EX67" s="46">
        <f t="shared" si="241"/>
        <v>0</v>
      </c>
      <c r="EY67" s="46">
        <f t="shared" si="249"/>
        <v>0</v>
      </c>
      <c r="EZ67" s="46">
        <f t="shared" si="256"/>
        <v>0</v>
      </c>
      <c r="FA67" s="46">
        <f t="shared" si="263"/>
        <v>0</v>
      </c>
      <c r="FB67" s="46">
        <f t="shared" si="269"/>
        <v>0</v>
      </c>
      <c r="FC67" s="46">
        <f t="shared" si="273"/>
        <v>0</v>
      </c>
      <c r="FD67" s="46">
        <f t="shared" si="277"/>
        <v>0</v>
      </c>
      <c r="FE67" s="46">
        <f aca="true" t="shared" si="304" ref="FE67:FE73">SUM(DF67:FD67)</f>
        <v>43680</v>
      </c>
      <c r="FF67" s="47" t="e">
        <f>#REF!*FE67</f>
        <v>#REF!</v>
      </c>
      <c r="FN67" s="15">
        <v>66</v>
      </c>
      <c r="FO67" s="69">
        <f aca="true" t="shared" si="305" ref="FO67:FO98">IF($FH$2&gt;1,B66+BC66,0)</f>
        <v>65</v>
      </c>
      <c r="FP67" s="70">
        <f t="shared" si="299"/>
        <v>130</v>
      </c>
      <c r="FQ67" s="14">
        <f t="shared" si="13"/>
        <v>1300</v>
      </c>
      <c r="FR67" s="71">
        <f aca="true" t="shared" si="306" ref="FR67:FR98">IF($FH$2&gt;1,DD67,0)</f>
        <v>2080</v>
      </c>
      <c r="FS67" s="26">
        <f t="shared" si="19"/>
        <v>4160</v>
      </c>
      <c r="FT67" s="14">
        <f t="shared" si="14"/>
        <v>41600</v>
      </c>
      <c r="FU67" s="44">
        <f t="shared" si="15"/>
        <v>42900</v>
      </c>
      <c r="FV67" s="78">
        <f t="shared" si="25"/>
        <v>41702.5</v>
      </c>
      <c r="FW67" s="8"/>
      <c r="FX67" s="8"/>
      <c r="FY67" s="8"/>
      <c r="FZ67" s="8"/>
      <c r="GA67" s="8"/>
      <c r="GB67" s="8"/>
      <c r="GC67" s="8"/>
      <c r="GD67" s="8"/>
      <c r="GE67" s="8"/>
      <c r="GF67" s="8"/>
      <c r="GG67" s="8"/>
    </row>
    <row r="68" spans="1:189" ht="87.75">
      <c r="A68" s="46">
        <v>67</v>
      </c>
      <c r="B68" s="46">
        <v>1</v>
      </c>
      <c r="C68" s="47" t="e">
        <f>#REF!</f>
        <v>#REF!</v>
      </c>
      <c r="D68" s="46">
        <v>66</v>
      </c>
      <c r="E68" s="46">
        <f aca="true" t="shared" si="307" ref="E68:E99">IF($FH$2&gt;2,D67,0)</f>
        <v>0</v>
      </c>
      <c r="F68" s="46">
        <f t="shared" si="148"/>
        <v>0</v>
      </c>
      <c r="G68" s="46">
        <f t="shared" si="153"/>
        <v>0</v>
      </c>
      <c r="H68" s="46">
        <f t="shared" si="161"/>
        <v>0</v>
      </c>
      <c r="I68" s="46">
        <f t="shared" si="168"/>
        <v>0</v>
      </c>
      <c r="J68" s="46">
        <f t="shared" si="175"/>
        <v>0</v>
      </c>
      <c r="K68" s="46">
        <f t="shared" si="182"/>
        <v>0</v>
      </c>
      <c r="L68" s="46">
        <f t="shared" si="189"/>
        <v>0</v>
      </c>
      <c r="M68" s="46">
        <f t="shared" si="196"/>
        <v>0</v>
      </c>
      <c r="N68" s="46">
        <f t="shared" si="203"/>
        <v>0</v>
      </c>
      <c r="O68" s="46">
        <f t="shared" si="210"/>
        <v>0</v>
      </c>
      <c r="P68" s="46">
        <f t="shared" si="217"/>
        <v>0</v>
      </c>
      <c r="Q68" s="46">
        <f t="shared" si="224"/>
        <v>0</v>
      </c>
      <c r="R68" s="46">
        <f t="shared" si="229"/>
        <v>0</v>
      </c>
      <c r="S68" s="46">
        <f t="shared" si="236"/>
        <v>0</v>
      </c>
      <c r="T68" s="46">
        <f t="shared" si="243"/>
        <v>0</v>
      </c>
      <c r="U68" s="46">
        <f t="shared" si="251"/>
        <v>0</v>
      </c>
      <c r="V68" s="46">
        <f t="shared" si="258"/>
        <v>0</v>
      </c>
      <c r="W68" s="46">
        <f t="shared" si="265"/>
        <v>0</v>
      </c>
      <c r="X68" s="46">
        <f t="shared" si="270"/>
        <v>0</v>
      </c>
      <c r="Y68" s="46">
        <f t="shared" si="274"/>
        <v>0</v>
      </c>
      <c r="Z68" s="46">
        <f t="shared" si="278"/>
        <v>0</v>
      </c>
      <c r="AA68" s="46">
        <f t="shared" si="281"/>
        <v>0</v>
      </c>
      <c r="AB68" s="46">
        <f t="shared" si="283"/>
        <v>0</v>
      </c>
      <c r="AC68" s="46">
        <f t="shared" si="285"/>
        <v>0</v>
      </c>
      <c r="AD68" s="46">
        <f t="shared" si="287"/>
        <v>0</v>
      </c>
      <c r="AE68" s="46">
        <f t="shared" si="289"/>
        <v>0</v>
      </c>
      <c r="AF68" s="46">
        <f t="shared" si="291"/>
        <v>0</v>
      </c>
      <c r="AG68" s="46">
        <f t="shared" si="293"/>
        <v>0</v>
      </c>
      <c r="AH68" s="46">
        <f t="shared" si="295"/>
        <v>0</v>
      </c>
      <c r="AI68" s="46">
        <f t="shared" si="297"/>
        <v>0</v>
      </c>
      <c r="AJ68" s="46">
        <f t="shared" si="300"/>
        <v>0</v>
      </c>
      <c r="AK68" s="46">
        <f aca="true" t="shared" si="308" ref="AK68:AK99">IF($FH$2&gt;34,D35,0)</f>
        <v>0</v>
      </c>
      <c r="AL68" s="46">
        <f t="shared" si="149"/>
        <v>0</v>
      </c>
      <c r="AM68" s="46">
        <f t="shared" si="154"/>
        <v>0</v>
      </c>
      <c r="AN68" s="46">
        <f t="shared" si="162"/>
        <v>0</v>
      </c>
      <c r="AO68" s="46">
        <f t="shared" si="169"/>
        <v>0</v>
      </c>
      <c r="AP68" s="46">
        <f t="shared" si="176"/>
        <v>0</v>
      </c>
      <c r="AQ68" s="46">
        <f t="shared" si="183"/>
        <v>0</v>
      </c>
      <c r="AR68" s="46">
        <f t="shared" si="190"/>
        <v>0</v>
      </c>
      <c r="AS68" s="46">
        <f t="shared" si="197"/>
        <v>0</v>
      </c>
      <c r="AT68" s="46">
        <f t="shared" si="204"/>
        <v>0</v>
      </c>
      <c r="AU68" s="46">
        <f t="shared" si="211"/>
        <v>0</v>
      </c>
      <c r="AV68" s="46">
        <f t="shared" si="218"/>
        <v>0</v>
      </c>
      <c r="AW68" s="46">
        <f t="shared" si="225"/>
        <v>0</v>
      </c>
      <c r="AX68" s="46">
        <f t="shared" si="230"/>
        <v>0</v>
      </c>
      <c r="AY68" s="46">
        <f t="shared" si="237"/>
        <v>0</v>
      </c>
      <c r="AZ68" s="46">
        <f t="shared" si="244"/>
        <v>0</v>
      </c>
      <c r="BA68" s="46">
        <f t="shared" si="252"/>
        <v>0</v>
      </c>
      <c r="BB68" s="46">
        <f t="shared" si="259"/>
        <v>0</v>
      </c>
      <c r="BC68" s="46">
        <f t="shared" si="301"/>
        <v>66</v>
      </c>
      <c r="BD68" s="6" t="e">
        <f>#REF!*BC68</f>
        <v>#REF!</v>
      </c>
      <c r="BE68" s="46">
        <f t="shared" si="245"/>
        <v>2145</v>
      </c>
      <c r="BF68" s="46">
        <f t="shared" si="155"/>
        <v>0</v>
      </c>
      <c r="BG68" s="46">
        <f t="shared" si="156"/>
        <v>0</v>
      </c>
      <c r="BH68" s="46">
        <f t="shared" si="163"/>
        <v>0</v>
      </c>
      <c r="BI68" s="46">
        <f t="shared" si="170"/>
        <v>0</v>
      </c>
      <c r="BJ68" s="46">
        <f t="shared" si="177"/>
        <v>0</v>
      </c>
      <c r="BK68" s="46">
        <f t="shared" si="184"/>
        <v>0</v>
      </c>
      <c r="BL68" s="46">
        <f t="shared" si="191"/>
        <v>0</v>
      </c>
      <c r="BM68" s="46">
        <f t="shared" si="198"/>
        <v>0</v>
      </c>
      <c r="BN68" s="46">
        <f t="shared" si="205"/>
        <v>0</v>
      </c>
      <c r="BO68" s="46">
        <f t="shared" si="212"/>
        <v>0</v>
      </c>
      <c r="BP68" s="46">
        <f t="shared" si="219"/>
        <v>0</v>
      </c>
      <c r="BQ68" s="46">
        <f t="shared" si="226"/>
        <v>0</v>
      </c>
      <c r="BR68" s="46">
        <f t="shared" si="231"/>
        <v>0</v>
      </c>
      <c r="BS68" s="46">
        <f t="shared" si="238"/>
        <v>0</v>
      </c>
      <c r="BT68" s="46">
        <f t="shared" si="246"/>
        <v>0</v>
      </c>
      <c r="BU68" s="46">
        <f t="shared" si="253"/>
        <v>0</v>
      </c>
      <c r="BV68" s="46">
        <f t="shared" si="260"/>
        <v>0</v>
      </c>
      <c r="BW68" s="46">
        <f t="shared" si="266"/>
        <v>0</v>
      </c>
      <c r="BX68" s="46">
        <f t="shared" si="271"/>
        <v>0</v>
      </c>
      <c r="BY68" s="46">
        <f t="shared" si="275"/>
        <v>0</v>
      </c>
      <c r="BZ68" s="46">
        <f t="shared" si="279"/>
        <v>0</v>
      </c>
      <c r="CA68" s="46">
        <f t="shared" si="282"/>
        <v>0</v>
      </c>
      <c r="CB68" s="46">
        <f t="shared" si="284"/>
        <v>0</v>
      </c>
      <c r="CC68" s="46">
        <f t="shared" si="286"/>
        <v>0</v>
      </c>
      <c r="CD68" s="46">
        <f t="shared" si="288"/>
        <v>0</v>
      </c>
      <c r="CE68" s="46">
        <f t="shared" si="290"/>
        <v>0</v>
      </c>
      <c r="CF68" s="46">
        <f t="shared" si="292"/>
        <v>0</v>
      </c>
      <c r="CG68" s="46">
        <f t="shared" si="294"/>
        <v>0</v>
      </c>
      <c r="CH68" s="46">
        <f t="shared" si="296"/>
        <v>0</v>
      </c>
      <c r="CI68" s="46">
        <f t="shared" si="298"/>
        <v>0</v>
      </c>
      <c r="CJ68" s="46">
        <f t="shared" si="302"/>
        <v>0</v>
      </c>
      <c r="CK68" s="46">
        <f aca="true" t="shared" si="309" ref="CK68:CK99">IF($FH$2&gt;33,CA58,0)</f>
        <v>0</v>
      </c>
      <c r="CL68" s="46">
        <f t="shared" si="150"/>
        <v>0</v>
      </c>
      <c r="CM68" s="46">
        <f t="shared" si="157"/>
        <v>0</v>
      </c>
      <c r="CN68" s="46">
        <f t="shared" si="164"/>
        <v>0</v>
      </c>
      <c r="CO68" s="46">
        <f t="shared" si="171"/>
        <v>0</v>
      </c>
      <c r="CP68" s="46">
        <f t="shared" si="178"/>
        <v>0</v>
      </c>
      <c r="CQ68" s="46">
        <f t="shared" si="185"/>
        <v>0</v>
      </c>
      <c r="CR68" s="46">
        <f t="shared" si="192"/>
        <v>0</v>
      </c>
      <c r="CS68" s="46">
        <f t="shared" si="199"/>
        <v>0</v>
      </c>
      <c r="CT68" s="46">
        <f t="shared" si="206"/>
        <v>0</v>
      </c>
      <c r="CU68" s="46">
        <f t="shared" si="213"/>
        <v>0</v>
      </c>
      <c r="CV68" s="46">
        <f t="shared" si="220"/>
        <v>0</v>
      </c>
      <c r="CW68" s="46">
        <f t="shared" si="227"/>
        <v>0</v>
      </c>
      <c r="CX68" s="46">
        <f t="shared" si="232"/>
        <v>0</v>
      </c>
      <c r="CY68" s="46">
        <f t="shared" si="239"/>
        <v>0</v>
      </c>
      <c r="CZ68" s="46">
        <f t="shared" si="247"/>
        <v>0</v>
      </c>
      <c r="DA68" s="46">
        <f t="shared" si="254"/>
        <v>0</v>
      </c>
      <c r="DB68" s="46">
        <f t="shared" si="261"/>
        <v>0</v>
      </c>
      <c r="DC68" s="46">
        <f t="shared" si="267"/>
        <v>0</v>
      </c>
      <c r="DD68" s="46">
        <f t="shared" si="303"/>
        <v>2145</v>
      </c>
      <c r="DE68" s="47" t="e">
        <f>#REF!*DD68</f>
        <v>#REF!</v>
      </c>
      <c r="DF68" s="46">
        <f t="shared" si="45"/>
        <v>45760</v>
      </c>
      <c r="DG68" s="46">
        <f t="shared" si="158"/>
        <v>0</v>
      </c>
      <c r="DH68" s="46">
        <f t="shared" si="165"/>
        <v>0</v>
      </c>
      <c r="DI68" s="46">
        <f t="shared" si="172"/>
        <v>0</v>
      </c>
      <c r="DJ68" s="46">
        <f t="shared" si="179"/>
        <v>0</v>
      </c>
      <c r="DK68" s="46">
        <f t="shared" si="186"/>
        <v>0</v>
      </c>
      <c r="DL68" s="46">
        <f t="shared" si="193"/>
        <v>0</v>
      </c>
      <c r="DM68" s="46">
        <f t="shared" si="200"/>
        <v>0</v>
      </c>
      <c r="DN68" s="46">
        <f t="shared" si="207"/>
        <v>0</v>
      </c>
      <c r="DO68" s="46">
        <f t="shared" si="214"/>
        <v>0</v>
      </c>
      <c r="DP68" s="46">
        <f t="shared" si="221"/>
        <v>0</v>
      </c>
      <c r="DQ68" s="46">
        <f t="shared" si="233"/>
        <v>0</v>
      </c>
      <c r="DR68" s="46">
        <f t="shared" si="240"/>
        <v>0</v>
      </c>
      <c r="DS68" s="46">
        <f t="shared" si="248"/>
        <v>0</v>
      </c>
      <c r="DT68" s="46">
        <f t="shared" si="255"/>
        <v>0</v>
      </c>
      <c r="DU68" s="46">
        <f t="shared" si="262"/>
        <v>0</v>
      </c>
      <c r="DV68" s="46">
        <f t="shared" si="268"/>
        <v>0</v>
      </c>
      <c r="DW68" s="46">
        <f t="shared" si="272"/>
        <v>0</v>
      </c>
      <c r="DX68" s="46">
        <f t="shared" si="276"/>
        <v>0</v>
      </c>
      <c r="DY68" s="46">
        <f t="shared" si="280"/>
        <v>0</v>
      </c>
      <c r="DZ68" s="46">
        <f t="shared" si="103"/>
        <v>0</v>
      </c>
      <c r="EA68" s="46">
        <f t="shared" si="107"/>
        <v>0</v>
      </c>
      <c r="EB68" s="46">
        <f t="shared" si="111"/>
        <v>0</v>
      </c>
      <c r="EC68" s="46">
        <f t="shared" si="115"/>
        <v>0</v>
      </c>
      <c r="ED68" s="46">
        <f t="shared" si="119"/>
        <v>0</v>
      </c>
      <c r="EE68" s="46">
        <f t="shared" si="123"/>
        <v>0</v>
      </c>
      <c r="EF68" s="46">
        <f t="shared" si="127"/>
        <v>0</v>
      </c>
      <c r="EG68" s="46">
        <f t="shared" si="131"/>
        <v>0</v>
      </c>
      <c r="EH68" s="46">
        <f t="shared" si="135"/>
        <v>0</v>
      </c>
      <c r="EI68" s="46">
        <f t="shared" si="140"/>
        <v>0</v>
      </c>
      <c r="EJ68" s="46">
        <f t="shared" si="147"/>
        <v>0</v>
      </c>
      <c r="EK68" s="46">
        <f t="shared" si="151"/>
        <v>0</v>
      </c>
      <c r="EL68" s="46">
        <f t="shared" si="159"/>
        <v>0</v>
      </c>
      <c r="EM68" s="46">
        <f t="shared" si="166"/>
        <v>0</v>
      </c>
      <c r="EN68" s="46">
        <f t="shared" si="173"/>
        <v>0</v>
      </c>
      <c r="EO68" s="46">
        <f t="shared" si="180"/>
        <v>0</v>
      </c>
      <c r="EP68" s="46">
        <f t="shared" si="187"/>
        <v>0</v>
      </c>
      <c r="EQ68" s="46">
        <f t="shared" si="194"/>
        <v>0</v>
      </c>
      <c r="ER68" s="46">
        <f t="shared" si="201"/>
        <v>0</v>
      </c>
      <c r="ES68" s="46">
        <f t="shared" si="208"/>
        <v>0</v>
      </c>
      <c r="ET68" s="46">
        <f t="shared" si="215"/>
        <v>0</v>
      </c>
      <c r="EU68" s="46">
        <f t="shared" si="222"/>
        <v>0</v>
      </c>
      <c r="EV68" s="46">
        <f t="shared" si="228"/>
        <v>0</v>
      </c>
      <c r="EW68" s="46">
        <f t="shared" si="234"/>
        <v>0</v>
      </c>
      <c r="EX68" s="46">
        <f t="shared" si="241"/>
        <v>0</v>
      </c>
      <c r="EY68" s="46">
        <f t="shared" si="249"/>
        <v>0</v>
      </c>
      <c r="EZ68" s="46">
        <f t="shared" si="256"/>
        <v>0</v>
      </c>
      <c r="FA68" s="46">
        <f t="shared" si="263"/>
        <v>0</v>
      </c>
      <c r="FB68" s="46">
        <f t="shared" si="269"/>
        <v>0</v>
      </c>
      <c r="FC68" s="46">
        <f t="shared" si="273"/>
        <v>0</v>
      </c>
      <c r="FD68" s="46">
        <f t="shared" si="277"/>
        <v>0</v>
      </c>
      <c r="FE68" s="46">
        <f t="shared" si="304"/>
        <v>45760</v>
      </c>
      <c r="FF68" s="47" t="e">
        <f>#REF!*FE68</f>
        <v>#REF!</v>
      </c>
      <c r="FN68" s="15">
        <v>67</v>
      </c>
      <c r="FO68" s="69">
        <f t="shared" si="305"/>
        <v>66</v>
      </c>
      <c r="FP68" s="70">
        <f t="shared" si="299"/>
        <v>132</v>
      </c>
      <c r="FQ68" s="14">
        <f aca="true" t="shared" si="310" ref="FQ68:FQ121">(FP68*$GK$10)</f>
        <v>1320</v>
      </c>
      <c r="FR68" s="71">
        <f t="shared" si="306"/>
        <v>2145</v>
      </c>
      <c r="FS68" s="26">
        <f t="shared" si="19"/>
        <v>4290</v>
      </c>
      <c r="FT68" s="14">
        <f aca="true" t="shared" si="311" ref="FT68:FT121">(FS68*$GK$11)</f>
        <v>42900</v>
      </c>
      <c r="FU68" s="44">
        <f aca="true" t="shared" si="312" ref="FU68:FU121">FQ68+FT68</f>
        <v>44220</v>
      </c>
      <c r="FV68" s="78">
        <f t="shared" si="25"/>
        <v>49441</v>
      </c>
      <c r="FW68" s="8"/>
      <c r="FX68" s="8"/>
      <c r="FY68" s="8"/>
      <c r="FZ68" s="8"/>
      <c r="GA68" s="8"/>
      <c r="GB68" s="8"/>
      <c r="GC68" s="8"/>
      <c r="GD68" s="8"/>
      <c r="GE68" s="8"/>
      <c r="GF68" s="8"/>
      <c r="GG68" s="8"/>
    </row>
    <row r="69" spans="1:189" ht="87.75">
      <c r="A69" s="46">
        <v>68</v>
      </c>
      <c r="B69" s="46">
        <v>1</v>
      </c>
      <c r="C69" s="47" t="e">
        <f>#REF!</f>
        <v>#REF!</v>
      </c>
      <c r="D69" s="46">
        <v>67</v>
      </c>
      <c r="E69" s="46">
        <f t="shared" si="307"/>
        <v>0</v>
      </c>
      <c r="F69" s="46">
        <f aca="true" t="shared" si="313" ref="F69:F100">IF($FH$2&gt;3,D67,0)</f>
        <v>0</v>
      </c>
      <c r="G69" s="46">
        <f t="shared" si="153"/>
        <v>0</v>
      </c>
      <c r="H69" s="46">
        <f t="shared" si="161"/>
        <v>0</v>
      </c>
      <c r="I69" s="46">
        <f t="shared" si="168"/>
        <v>0</v>
      </c>
      <c r="J69" s="46">
        <f t="shared" si="175"/>
        <v>0</v>
      </c>
      <c r="K69" s="46">
        <f t="shared" si="182"/>
        <v>0</v>
      </c>
      <c r="L69" s="46">
        <f t="shared" si="189"/>
        <v>0</v>
      </c>
      <c r="M69" s="46">
        <f t="shared" si="196"/>
        <v>0</v>
      </c>
      <c r="N69" s="46">
        <f t="shared" si="203"/>
        <v>0</v>
      </c>
      <c r="O69" s="46">
        <f t="shared" si="210"/>
        <v>0</v>
      </c>
      <c r="P69" s="46">
        <f t="shared" si="217"/>
        <v>0</v>
      </c>
      <c r="Q69" s="46">
        <f t="shared" si="224"/>
        <v>0</v>
      </c>
      <c r="R69" s="46">
        <f t="shared" si="229"/>
        <v>0</v>
      </c>
      <c r="S69" s="46">
        <f t="shared" si="236"/>
        <v>0</v>
      </c>
      <c r="T69" s="46">
        <f t="shared" si="243"/>
        <v>0</v>
      </c>
      <c r="U69" s="46">
        <f t="shared" si="251"/>
        <v>0</v>
      </c>
      <c r="V69" s="46">
        <f t="shared" si="258"/>
        <v>0</v>
      </c>
      <c r="W69" s="46">
        <f t="shared" si="265"/>
        <v>0</v>
      </c>
      <c r="X69" s="46">
        <f t="shared" si="270"/>
        <v>0</v>
      </c>
      <c r="Y69" s="46">
        <f t="shared" si="274"/>
        <v>0</v>
      </c>
      <c r="Z69" s="46">
        <f t="shared" si="278"/>
        <v>0</v>
      </c>
      <c r="AA69" s="46">
        <f t="shared" si="281"/>
        <v>0</v>
      </c>
      <c r="AB69" s="46">
        <f t="shared" si="283"/>
        <v>0</v>
      </c>
      <c r="AC69" s="46">
        <f t="shared" si="285"/>
        <v>0</v>
      </c>
      <c r="AD69" s="46">
        <f t="shared" si="287"/>
        <v>0</v>
      </c>
      <c r="AE69" s="46">
        <f t="shared" si="289"/>
        <v>0</v>
      </c>
      <c r="AF69" s="46">
        <f t="shared" si="291"/>
        <v>0</v>
      </c>
      <c r="AG69" s="46">
        <f t="shared" si="293"/>
        <v>0</v>
      </c>
      <c r="AH69" s="46">
        <f t="shared" si="295"/>
        <v>0</v>
      </c>
      <c r="AI69" s="46">
        <f t="shared" si="297"/>
        <v>0</v>
      </c>
      <c r="AJ69" s="46">
        <f t="shared" si="300"/>
        <v>0</v>
      </c>
      <c r="AK69" s="46">
        <f t="shared" si="308"/>
        <v>0</v>
      </c>
      <c r="AL69" s="46">
        <f aca="true" t="shared" si="314" ref="AL69:AL100">IF($FH$2&gt;35,D35,0)</f>
        <v>0</v>
      </c>
      <c r="AM69" s="46">
        <f t="shared" si="154"/>
        <v>0</v>
      </c>
      <c r="AN69" s="46">
        <f t="shared" si="162"/>
        <v>0</v>
      </c>
      <c r="AO69" s="46">
        <f t="shared" si="169"/>
        <v>0</v>
      </c>
      <c r="AP69" s="46">
        <f t="shared" si="176"/>
        <v>0</v>
      </c>
      <c r="AQ69" s="46">
        <f t="shared" si="183"/>
        <v>0</v>
      </c>
      <c r="AR69" s="46">
        <f t="shared" si="190"/>
        <v>0</v>
      </c>
      <c r="AS69" s="46">
        <f t="shared" si="197"/>
        <v>0</v>
      </c>
      <c r="AT69" s="46">
        <f t="shared" si="204"/>
        <v>0</v>
      </c>
      <c r="AU69" s="46">
        <f t="shared" si="211"/>
        <v>0</v>
      </c>
      <c r="AV69" s="46">
        <f t="shared" si="218"/>
        <v>0</v>
      </c>
      <c r="AW69" s="46">
        <f t="shared" si="225"/>
        <v>0</v>
      </c>
      <c r="AX69" s="46">
        <f t="shared" si="230"/>
        <v>0</v>
      </c>
      <c r="AY69" s="46">
        <f t="shared" si="237"/>
        <v>0</v>
      </c>
      <c r="AZ69" s="46">
        <f t="shared" si="244"/>
        <v>0</v>
      </c>
      <c r="BA69" s="46">
        <f t="shared" si="252"/>
        <v>0</v>
      </c>
      <c r="BB69" s="46">
        <f t="shared" si="259"/>
        <v>0</v>
      </c>
      <c r="BC69" s="46">
        <f t="shared" si="301"/>
        <v>67</v>
      </c>
      <c r="BD69" s="6" t="e">
        <f>#REF!*BC69</f>
        <v>#REF!</v>
      </c>
      <c r="BE69" s="46">
        <f t="shared" si="245"/>
        <v>2211</v>
      </c>
      <c r="BF69" s="46">
        <f t="shared" si="155"/>
        <v>0</v>
      </c>
      <c r="BG69" s="46">
        <f t="shared" si="156"/>
        <v>0</v>
      </c>
      <c r="BH69" s="46">
        <f t="shared" si="163"/>
        <v>0</v>
      </c>
      <c r="BI69" s="46">
        <f t="shared" si="170"/>
        <v>0</v>
      </c>
      <c r="BJ69" s="46">
        <f t="shared" si="177"/>
        <v>0</v>
      </c>
      <c r="BK69" s="46">
        <f t="shared" si="184"/>
        <v>0</v>
      </c>
      <c r="BL69" s="46">
        <f t="shared" si="191"/>
        <v>0</v>
      </c>
      <c r="BM69" s="46">
        <f t="shared" si="198"/>
        <v>0</v>
      </c>
      <c r="BN69" s="46">
        <f t="shared" si="205"/>
        <v>0</v>
      </c>
      <c r="BO69" s="46">
        <f t="shared" si="212"/>
        <v>0</v>
      </c>
      <c r="BP69" s="46">
        <f t="shared" si="219"/>
        <v>0</v>
      </c>
      <c r="BQ69" s="46">
        <f t="shared" si="226"/>
        <v>0</v>
      </c>
      <c r="BR69" s="46">
        <f t="shared" si="231"/>
        <v>0</v>
      </c>
      <c r="BS69" s="46">
        <f t="shared" si="238"/>
        <v>0</v>
      </c>
      <c r="BT69" s="46">
        <f t="shared" si="246"/>
        <v>0</v>
      </c>
      <c r="BU69" s="46">
        <f t="shared" si="253"/>
        <v>0</v>
      </c>
      <c r="BV69" s="46">
        <f t="shared" si="260"/>
        <v>0</v>
      </c>
      <c r="BW69" s="46">
        <f t="shared" si="266"/>
        <v>0</v>
      </c>
      <c r="BX69" s="46">
        <f t="shared" si="271"/>
        <v>0</v>
      </c>
      <c r="BY69" s="46">
        <f t="shared" si="275"/>
        <v>0</v>
      </c>
      <c r="BZ69" s="46">
        <f t="shared" si="279"/>
        <v>0</v>
      </c>
      <c r="CA69" s="46">
        <f t="shared" si="282"/>
        <v>0</v>
      </c>
      <c r="CB69" s="46">
        <f t="shared" si="284"/>
        <v>0</v>
      </c>
      <c r="CC69" s="46">
        <f t="shared" si="286"/>
        <v>0</v>
      </c>
      <c r="CD69" s="46">
        <f t="shared" si="288"/>
        <v>0</v>
      </c>
      <c r="CE69" s="46">
        <f t="shared" si="290"/>
        <v>0</v>
      </c>
      <c r="CF69" s="46">
        <f t="shared" si="292"/>
        <v>0</v>
      </c>
      <c r="CG69" s="46">
        <f t="shared" si="294"/>
        <v>0</v>
      </c>
      <c r="CH69" s="46">
        <f t="shared" si="296"/>
        <v>0</v>
      </c>
      <c r="CI69" s="46">
        <f t="shared" si="298"/>
        <v>0</v>
      </c>
      <c r="CJ69" s="46">
        <f t="shared" si="302"/>
        <v>0</v>
      </c>
      <c r="CK69" s="46">
        <f t="shared" si="309"/>
        <v>0</v>
      </c>
      <c r="CL69" s="46">
        <f aca="true" t="shared" si="315" ref="CL69:CL100">IF($FH$2&gt;34,CB59,0)</f>
        <v>0</v>
      </c>
      <c r="CM69" s="46">
        <f t="shared" si="157"/>
        <v>0</v>
      </c>
      <c r="CN69" s="46">
        <f t="shared" si="164"/>
        <v>0</v>
      </c>
      <c r="CO69" s="46">
        <f t="shared" si="171"/>
        <v>0</v>
      </c>
      <c r="CP69" s="46">
        <f t="shared" si="178"/>
        <v>0</v>
      </c>
      <c r="CQ69" s="46">
        <f t="shared" si="185"/>
        <v>0</v>
      </c>
      <c r="CR69" s="46">
        <f t="shared" si="192"/>
        <v>0</v>
      </c>
      <c r="CS69" s="46">
        <f t="shared" si="199"/>
        <v>0</v>
      </c>
      <c r="CT69" s="46">
        <f t="shared" si="206"/>
        <v>0</v>
      </c>
      <c r="CU69" s="46">
        <f t="shared" si="213"/>
        <v>0</v>
      </c>
      <c r="CV69" s="46">
        <f t="shared" si="220"/>
        <v>0</v>
      </c>
      <c r="CW69" s="46">
        <f t="shared" si="227"/>
        <v>0</v>
      </c>
      <c r="CX69" s="46">
        <f t="shared" si="232"/>
        <v>0</v>
      </c>
      <c r="CY69" s="46">
        <f t="shared" si="239"/>
        <v>0</v>
      </c>
      <c r="CZ69" s="46">
        <f t="shared" si="247"/>
        <v>0</v>
      </c>
      <c r="DA69" s="46">
        <f t="shared" si="254"/>
        <v>0</v>
      </c>
      <c r="DB69" s="46">
        <f t="shared" si="261"/>
        <v>0</v>
      </c>
      <c r="DC69" s="46">
        <f t="shared" si="267"/>
        <v>0</v>
      </c>
      <c r="DD69" s="46">
        <f t="shared" si="303"/>
        <v>2211</v>
      </c>
      <c r="DE69" s="47" t="e">
        <f>#REF!*DD69</f>
        <v>#REF!</v>
      </c>
      <c r="DF69" s="46">
        <f t="shared" si="45"/>
        <v>47905</v>
      </c>
      <c r="DG69" s="46">
        <f t="shared" si="158"/>
        <v>0</v>
      </c>
      <c r="DH69" s="46">
        <f t="shared" si="165"/>
        <v>0</v>
      </c>
      <c r="DI69" s="46">
        <f t="shared" si="172"/>
        <v>0</v>
      </c>
      <c r="DJ69" s="46">
        <f t="shared" si="179"/>
        <v>0</v>
      </c>
      <c r="DK69" s="46">
        <f t="shared" si="186"/>
        <v>0</v>
      </c>
      <c r="DL69" s="46">
        <f t="shared" si="193"/>
        <v>0</v>
      </c>
      <c r="DM69" s="46">
        <f t="shared" si="200"/>
        <v>0</v>
      </c>
      <c r="DN69" s="46">
        <f t="shared" si="207"/>
        <v>0</v>
      </c>
      <c r="DO69" s="46">
        <f t="shared" si="214"/>
        <v>0</v>
      </c>
      <c r="DP69" s="46">
        <f t="shared" si="221"/>
        <v>0</v>
      </c>
      <c r="DQ69" s="46">
        <f t="shared" si="233"/>
        <v>0</v>
      </c>
      <c r="DR69" s="46">
        <f t="shared" si="240"/>
        <v>0</v>
      </c>
      <c r="DS69" s="46">
        <f t="shared" si="248"/>
        <v>0</v>
      </c>
      <c r="DT69" s="46">
        <f t="shared" si="255"/>
        <v>0</v>
      </c>
      <c r="DU69" s="46">
        <f t="shared" si="262"/>
        <v>0</v>
      </c>
      <c r="DV69" s="46">
        <f t="shared" si="268"/>
        <v>0</v>
      </c>
      <c r="DW69" s="46">
        <f t="shared" si="272"/>
        <v>0</v>
      </c>
      <c r="DX69" s="46">
        <f t="shared" si="276"/>
        <v>0</v>
      </c>
      <c r="DY69" s="46">
        <f t="shared" si="280"/>
        <v>0</v>
      </c>
      <c r="DZ69" s="46">
        <f t="shared" si="103"/>
        <v>0</v>
      </c>
      <c r="EA69" s="46">
        <f t="shared" si="107"/>
        <v>0</v>
      </c>
      <c r="EB69" s="46">
        <f t="shared" si="111"/>
        <v>0</v>
      </c>
      <c r="EC69" s="46">
        <f t="shared" si="115"/>
        <v>0</v>
      </c>
      <c r="ED69" s="46">
        <f t="shared" si="119"/>
        <v>0</v>
      </c>
      <c r="EE69" s="46">
        <f t="shared" si="123"/>
        <v>0</v>
      </c>
      <c r="EF69" s="46">
        <f t="shared" si="127"/>
        <v>0</v>
      </c>
      <c r="EG69" s="46">
        <f t="shared" si="131"/>
        <v>0</v>
      </c>
      <c r="EH69" s="46">
        <f t="shared" si="135"/>
        <v>0</v>
      </c>
      <c r="EI69" s="46">
        <f t="shared" si="140"/>
        <v>0</v>
      </c>
      <c r="EJ69" s="46">
        <f t="shared" si="147"/>
        <v>0</v>
      </c>
      <c r="EK69" s="46">
        <f t="shared" si="151"/>
        <v>0</v>
      </c>
      <c r="EL69" s="46">
        <f t="shared" si="159"/>
        <v>0</v>
      </c>
      <c r="EM69" s="46">
        <f t="shared" si="166"/>
        <v>0</v>
      </c>
      <c r="EN69" s="46">
        <f t="shared" si="173"/>
        <v>0</v>
      </c>
      <c r="EO69" s="46">
        <f t="shared" si="180"/>
        <v>0</v>
      </c>
      <c r="EP69" s="46">
        <f t="shared" si="187"/>
        <v>0</v>
      </c>
      <c r="EQ69" s="46">
        <f t="shared" si="194"/>
        <v>0</v>
      </c>
      <c r="ER69" s="46">
        <f t="shared" si="201"/>
        <v>0</v>
      </c>
      <c r="ES69" s="46">
        <f t="shared" si="208"/>
        <v>0</v>
      </c>
      <c r="ET69" s="46">
        <f t="shared" si="215"/>
        <v>0</v>
      </c>
      <c r="EU69" s="46">
        <f t="shared" si="222"/>
        <v>0</v>
      </c>
      <c r="EV69" s="46">
        <f t="shared" si="228"/>
        <v>0</v>
      </c>
      <c r="EW69" s="46">
        <f t="shared" si="234"/>
        <v>0</v>
      </c>
      <c r="EX69" s="46">
        <f t="shared" si="241"/>
        <v>0</v>
      </c>
      <c r="EY69" s="46">
        <f t="shared" si="249"/>
        <v>0</v>
      </c>
      <c r="EZ69" s="46">
        <f t="shared" si="256"/>
        <v>0</v>
      </c>
      <c r="FA69" s="46">
        <f t="shared" si="263"/>
        <v>0</v>
      </c>
      <c r="FB69" s="46">
        <f t="shared" si="269"/>
        <v>0</v>
      </c>
      <c r="FC69" s="46">
        <f t="shared" si="273"/>
        <v>0</v>
      </c>
      <c r="FD69" s="46">
        <f t="shared" si="277"/>
        <v>0</v>
      </c>
      <c r="FE69" s="46">
        <f t="shared" si="304"/>
        <v>47905</v>
      </c>
      <c r="FF69" s="47" t="e">
        <f>#REF!*FE69</f>
        <v>#REF!</v>
      </c>
      <c r="FN69" s="15">
        <v>68</v>
      </c>
      <c r="FO69" s="69">
        <f t="shared" si="305"/>
        <v>67</v>
      </c>
      <c r="FP69" s="70">
        <f t="shared" si="299"/>
        <v>134</v>
      </c>
      <c r="FQ69" s="14">
        <f t="shared" si="310"/>
        <v>1340</v>
      </c>
      <c r="FR69" s="71">
        <f t="shared" si="306"/>
        <v>2211</v>
      </c>
      <c r="FS69" s="26">
        <f aca="true" t="shared" si="316" ref="FS69:FS121">IF($FH$1&gt;2,FR69*2,FR69*$FH$1)</f>
        <v>4422</v>
      </c>
      <c r="FT69" s="14">
        <f t="shared" si="311"/>
        <v>44220</v>
      </c>
      <c r="FU69" s="44">
        <f t="shared" si="312"/>
        <v>45560</v>
      </c>
      <c r="FV69" s="78">
        <f t="shared" si="25"/>
        <v>57414</v>
      </c>
      <c r="FW69" s="8"/>
      <c r="FX69" s="8"/>
      <c r="FY69" s="8"/>
      <c r="FZ69" s="8"/>
      <c r="GA69" s="8"/>
      <c r="GB69" s="8"/>
      <c r="GC69" s="8"/>
      <c r="GD69" s="8"/>
      <c r="GE69" s="8"/>
      <c r="GF69" s="8"/>
      <c r="GG69" s="8"/>
    </row>
    <row r="70" spans="1:189" ht="87.75">
      <c r="A70" s="46">
        <v>69</v>
      </c>
      <c r="B70" s="46">
        <v>1</v>
      </c>
      <c r="C70" s="47" t="e">
        <f>#REF!</f>
        <v>#REF!</v>
      </c>
      <c r="D70" s="46">
        <v>68</v>
      </c>
      <c r="E70" s="46">
        <f t="shared" si="307"/>
        <v>0</v>
      </c>
      <c r="F70" s="46">
        <f t="shared" si="313"/>
        <v>0</v>
      </c>
      <c r="G70" s="46">
        <f aca="true" t="shared" si="317" ref="G70:G101">IF($FH$2&gt;4,D67,0)</f>
        <v>0</v>
      </c>
      <c r="H70" s="46">
        <f t="shared" si="161"/>
        <v>0</v>
      </c>
      <c r="I70" s="46">
        <f t="shared" si="168"/>
        <v>0</v>
      </c>
      <c r="J70" s="46">
        <f t="shared" si="175"/>
        <v>0</v>
      </c>
      <c r="K70" s="46">
        <f t="shared" si="182"/>
        <v>0</v>
      </c>
      <c r="L70" s="46">
        <f t="shared" si="189"/>
        <v>0</v>
      </c>
      <c r="M70" s="46">
        <f t="shared" si="196"/>
        <v>0</v>
      </c>
      <c r="N70" s="46">
        <f t="shared" si="203"/>
        <v>0</v>
      </c>
      <c r="O70" s="46">
        <f t="shared" si="210"/>
        <v>0</v>
      </c>
      <c r="P70" s="46">
        <f t="shared" si="217"/>
        <v>0</v>
      </c>
      <c r="Q70" s="46">
        <f t="shared" si="224"/>
        <v>0</v>
      </c>
      <c r="R70" s="46">
        <f t="shared" si="229"/>
        <v>0</v>
      </c>
      <c r="S70" s="46">
        <f t="shared" si="236"/>
        <v>0</v>
      </c>
      <c r="T70" s="46">
        <f t="shared" si="243"/>
        <v>0</v>
      </c>
      <c r="U70" s="46">
        <f t="shared" si="251"/>
        <v>0</v>
      </c>
      <c r="V70" s="46">
        <f t="shared" si="258"/>
        <v>0</v>
      </c>
      <c r="W70" s="46">
        <f t="shared" si="265"/>
        <v>0</v>
      </c>
      <c r="X70" s="46">
        <f t="shared" si="270"/>
        <v>0</v>
      </c>
      <c r="Y70" s="46">
        <f t="shared" si="274"/>
        <v>0</v>
      </c>
      <c r="Z70" s="46">
        <f t="shared" si="278"/>
        <v>0</v>
      </c>
      <c r="AA70" s="46">
        <f t="shared" si="281"/>
        <v>0</v>
      </c>
      <c r="AB70" s="46">
        <f t="shared" si="283"/>
        <v>0</v>
      </c>
      <c r="AC70" s="46">
        <f t="shared" si="285"/>
        <v>0</v>
      </c>
      <c r="AD70" s="46">
        <f t="shared" si="287"/>
        <v>0</v>
      </c>
      <c r="AE70" s="46">
        <f t="shared" si="289"/>
        <v>0</v>
      </c>
      <c r="AF70" s="46">
        <f t="shared" si="291"/>
        <v>0</v>
      </c>
      <c r="AG70" s="46">
        <f t="shared" si="293"/>
        <v>0</v>
      </c>
      <c r="AH70" s="46">
        <f t="shared" si="295"/>
        <v>0</v>
      </c>
      <c r="AI70" s="46">
        <f t="shared" si="297"/>
        <v>0</v>
      </c>
      <c r="AJ70" s="46">
        <f t="shared" si="300"/>
        <v>0</v>
      </c>
      <c r="AK70" s="46">
        <f t="shared" si="308"/>
        <v>0</v>
      </c>
      <c r="AL70" s="46">
        <f t="shared" si="314"/>
        <v>0</v>
      </c>
      <c r="AM70" s="46">
        <f aca="true" t="shared" si="318" ref="AM70:AM101">IF($FH$2&gt;36,D35,0)</f>
        <v>0</v>
      </c>
      <c r="AN70" s="46">
        <f t="shared" si="162"/>
        <v>0</v>
      </c>
      <c r="AO70" s="46">
        <f t="shared" si="169"/>
        <v>0</v>
      </c>
      <c r="AP70" s="46">
        <f t="shared" si="176"/>
        <v>0</v>
      </c>
      <c r="AQ70" s="46">
        <f t="shared" si="183"/>
        <v>0</v>
      </c>
      <c r="AR70" s="46">
        <f t="shared" si="190"/>
        <v>0</v>
      </c>
      <c r="AS70" s="46">
        <f t="shared" si="197"/>
        <v>0</v>
      </c>
      <c r="AT70" s="46">
        <f t="shared" si="204"/>
        <v>0</v>
      </c>
      <c r="AU70" s="46">
        <f t="shared" si="211"/>
        <v>0</v>
      </c>
      <c r="AV70" s="46">
        <f t="shared" si="218"/>
        <v>0</v>
      </c>
      <c r="AW70" s="46">
        <f t="shared" si="225"/>
        <v>0</v>
      </c>
      <c r="AX70" s="46">
        <f t="shared" si="230"/>
        <v>0</v>
      </c>
      <c r="AY70" s="46">
        <f t="shared" si="237"/>
        <v>0</v>
      </c>
      <c r="AZ70" s="46">
        <f t="shared" si="244"/>
        <v>0</v>
      </c>
      <c r="BA70" s="46">
        <f t="shared" si="252"/>
        <v>0</v>
      </c>
      <c r="BB70" s="46">
        <f t="shared" si="259"/>
        <v>0</v>
      </c>
      <c r="BC70" s="46">
        <f t="shared" si="301"/>
        <v>68</v>
      </c>
      <c r="BD70" s="6" t="e">
        <f>#REF!*BC70</f>
        <v>#REF!</v>
      </c>
      <c r="BE70" s="46">
        <f t="shared" si="245"/>
        <v>2278</v>
      </c>
      <c r="BF70" s="46">
        <f aca="true" t="shared" si="319" ref="BF70:BF101">IF($FH$2&gt;2,BE69,0)</f>
        <v>0</v>
      </c>
      <c r="BG70" s="46">
        <f aca="true" t="shared" si="320" ref="BG70:BG101">IF($FH$2&gt;3,BE68,0)</f>
        <v>0</v>
      </c>
      <c r="BH70" s="46">
        <f t="shared" si="163"/>
        <v>0</v>
      </c>
      <c r="BI70" s="46">
        <f t="shared" si="170"/>
        <v>0</v>
      </c>
      <c r="BJ70" s="46">
        <f t="shared" si="177"/>
        <v>0</v>
      </c>
      <c r="BK70" s="46">
        <f t="shared" si="184"/>
        <v>0</v>
      </c>
      <c r="BL70" s="46">
        <f t="shared" si="191"/>
        <v>0</v>
      </c>
      <c r="BM70" s="46">
        <f t="shared" si="198"/>
        <v>0</v>
      </c>
      <c r="BN70" s="46">
        <f t="shared" si="205"/>
        <v>0</v>
      </c>
      <c r="BO70" s="46">
        <f t="shared" si="212"/>
        <v>0</v>
      </c>
      <c r="BP70" s="46">
        <f t="shared" si="219"/>
        <v>0</v>
      </c>
      <c r="BQ70" s="46">
        <f t="shared" si="226"/>
        <v>0</v>
      </c>
      <c r="BR70" s="46">
        <f t="shared" si="231"/>
        <v>0</v>
      </c>
      <c r="BS70" s="46">
        <f t="shared" si="238"/>
        <v>0</v>
      </c>
      <c r="BT70" s="46">
        <f t="shared" si="246"/>
        <v>0</v>
      </c>
      <c r="BU70" s="46">
        <f t="shared" si="253"/>
        <v>0</v>
      </c>
      <c r="BV70" s="46">
        <f t="shared" si="260"/>
        <v>0</v>
      </c>
      <c r="BW70" s="46">
        <f t="shared" si="266"/>
        <v>0</v>
      </c>
      <c r="BX70" s="46">
        <f t="shared" si="271"/>
        <v>0</v>
      </c>
      <c r="BY70" s="46">
        <f t="shared" si="275"/>
        <v>0</v>
      </c>
      <c r="BZ70" s="46">
        <f t="shared" si="279"/>
        <v>0</v>
      </c>
      <c r="CA70" s="46">
        <f t="shared" si="282"/>
        <v>0</v>
      </c>
      <c r="CB70" s="46">
        <f t="shared" si="284"/>
        <v>0</v>
      </c>
      <c r="CC70" s="46">
        <f t="shared" si="286"/>
        <v>0</v>
      </c>
      <c r="CD70" s="46">
        <f t="shared" si="288"/>
        <v>0</v>
      </c>
      <c r="CE70" s="46">
        <f t="shared" si="290"/>
        <v>0</v>
      </c>
      <c r="CF70" s="46">
        <f t="shared" si="292"/>
        <v>0</v>
      </c>
      <c r="CG70" s="46">
        <f t="shared" si="294"/>
        <v>0</v>
      </c>
      <c r="CH70" s="46">
        <f t="shared" si="296"/>
        <v>0</v>
      </c>
      <c r="CI70" s="46">
        <f t="shared" si="298"/>
        <v>0</v>
      </c>
      <c r="CJ70" s="46">
        <f t="shared" si="302"/>
        <v>0</v>
      </c>
      <c r="CK70" s="46">
        <f t="shared" si="309"/>
        <v>0</v>
      </c>
      <c r="CL70" s="46">
        <f t="shared" si="315"/>
        <v>0</v>
      </c>
      <c r="CM70" s="46">
        <f aca="true" t="shared" si="321" ref="CM70:CM101">IF($FH$2&gt;35,CC60,0)</f>
        <v>0</v>
      </c>
      <c r="CN70" s="46">
        <f t="shared" si="164"/>
        <v>0</v>
      </c>
      <c r="CO70" s="46">
        <f t="shared" si="171"/>
        <v>0</v>
      </c>
      <c r="CP70" s="46">
        <f t="shared" si="178"/>
        <v>0</v>
      </c>
      <c r="CQ70" s="46">
        <f t="shared" si="185"/>
        <v>0</v>
      </c>
      <c r="CR70" s="46">
        <f t="shared" si="192"/>
        <v>0</v>
      </c>
      <c r="CS70" s="46">
        <f t="shared" si="199"/>
        <v>0</v>
      </c>
      <c r="CT70" s="46">
        <f t="shared" si="206"/>
        <v>0</v>
      </c>
      <c r="CU70" s="46">
        <f t="shared" si="213"/>
        <v>0</v>
      </c>
      <c r="CV70" s="46">
        <f t="shared" si="220"/>
        <v>0</v>
      </c>
      <c r="CW70" s="46">
        <f t="shared" si="227"/>
        <v>0</v>
      </c>
      <c r="CX70" s="46">
        <f t="shared" si="232"/>
        <v>0</v>
      </c>
      <c r="CY70" s="46">
        <f t="shared" si="239"/>
        <v>0</v>
      </c>
      <c r="CZ70" s="46">
        <f t="shared" si="247"/>
        <v>0</v>
      </c>
      <c r="DA70" s="46">
        <f t="shared" si="254"/>
        <v>0</v>
      </c>
      <c r="DB70" s="46">
        <f t="shared" si="261"/>
        <v>0</v>
      </c>
      <c r="DC70" s="46">
        <f t="shared" si="267"/>
        <v>0</v>
      </c>
      <c r="DD70" s="46">
        <f t="shared" si="303"/>
        <v>2278</v>
      </c>
      <c r="DE70" s="47" t="e">
        <f>#REF!*DD70</f>
        <v>#REF!</v>
      </c>
      <c r="DF70" s="46">
        <f t="shared" si="45"/>
        <v>50116</v>
      </c>
      <c r="DG70" s="46">
        <f>IF($FH$2&gt;2,DF68,0)</f>
        <v>0</v>
      </c>
      <c r="DH70" s="46">
        <f t="shared" si="165"/>
        <v>0</v>
      </c>
      <c r="DI70" s="46">
        <f t="shared" si="172"/>
        <v>0</v>
      </c>
      <c r="DJ70" s="46">
        <f t="shared" si="179"/>
        <v>0</v>
      </c>
      <c r="DK70" s="46">
        <f t="shared" si="186"/>
        <v>0</v>
      </c>
      <c r="DL70" s="46">
        <f t="shared" si="193"/>
        <v>0</v>
      </c>
      <c r="DM70" s="46">
        <f t="shared" si="200"/>
        <v>0</v>
      </c>
      <c r="DN70" s="46">
        <f t="shared" si="207"/>
        <v>0</v>
      </c>
      <c r="DO70" s="46">
        <f t="shared" si="214"/>
        <v>0</v>
      </c>
      <c r="DP70" s="46">
        <f t="shared" si="221"/>
        <v>0</v>
      </c>
      <c r="DQ70" s="46">
        <f t="shared" si="233"/>
        <v>0</v>
      </c>
      <c r="DR70" s="46">
        <f t="shared" si="240"/>
        <v>0</v>
      </c>
      <c r="DS70" s="46">
        <f t="shared" si="248"/>
        <v>0</v>
      </c>
      <c r="DT70" s="46">
        <f t="shared" si="255"/>
        <v>0</v>
      </c>
      <c r="DU70" s="46">
        <f t="shared" si="262"/>
        <v>0</v>
      </c>
      <c r="DV70" s="46">
        <f t="shared" si="268"/>
        <v>0</v>
      </c>
      <c r="DW70" s="46">
        <f t="shared" si="272"/>
        <v>0</v>
      </c>
      <c r="DX70" s="46">
        <f t="shared" si="276"/>
        <v>0</v>
      </c>
      <c r="DY70" s="46">
        <f t="shared" si="280"/>
        <v>0</v>
      </c>
      <c r="DZ70" s="46">
        <f t="shared" si="103"/>
        <v>0</v>
      </c>
      <c r="EA70" s="46">
        <f t="shared" si="107"/>
        <v>0</v>
      </c>
      <c r="EB70" s="46">
        <f t="shared" si="111"/>
        <v>0</v>
      </c>
      <c r="EC70" s="46">
        <f t="shared" si="115"/>
        <v>0</v>
      </c>
      <c r="ED70" s="46">
        <f t="shared" si="119"/>
        <v>0</v>
      </c>
      <c r="EE70" s="46">
        <f t="shared" si="123"/>
        <v>0</v>
      </c>
      <c r="EF70" s="46">
        <f t="shared" si="127"/>
        <v>0</v>
      </c>
      <c r="EG70" s="46">
        <f t="shared" si="131"/>
        <v>0</v>
      </c>
      <c r="EH70" s="46">
        <f t="shared" si="135"/>
        <v>0</v>
      </c>
      <c r="EI70" s="46">
        <f t="shared" si="140"/>
        <v>0</v>
      </c>
      <c r="EJ70" s="46">
        <f t="shared" si="147"/>
        <v>0</v>
      </c>
      <c r="EK70" s="46">
        <f t="shared" si="151"/>
        <v>0</v>
      </c>
      <c r="EL70" s="46">
        <f t="shared" si="159"/>
        <v>0</v>
      </c>
      <c r="EM70" s="46">
        <f t="shared" si="166"/>
        <v>0</v>
      </c>
      <c r="EN70" s="46">
        <f t="shared" si="173"/>
        <v>0</v>
      </c>
      <c r="EO70" s="46">
        <f t="shared" si="180"/>
        <v>0</v>
      </c>
      <c r="EP70" s="46">
        <f t="shared" si="187"/>
        <v>0</v>
      </c>
      <c r="EQ70" s="46">
        <f t="shared" si="194"/>
        <v>0</v>
      </c>
      <c r="ER70" s="46">
        <f t="shared" si="201"/>
        <v>0</v>
      </c>
      <c r="ES70" s="46">
        <f t="shared" si="208"/>
        <v>0</v>
      </c>
      <c r="ET70" s="46">
        <f t="shared" si="215"/>
        <v>0</v>
      </c>
      <c r="EU70" s="46">
        <f t="shared" si="222"/>
        <v>0</v>
      </c>
      <c r="EV70" s="46">
        <f t="shared" si="228"/>
        <v>0</v>
      </c>
      <c r="EW70" s="46">
        <f t="shared" si="234"/>
        <v>0</v>
      </c>
      <c r="EX70" s="46">
        <f t="shared" si="241"/>
        <v>0</v>
      </c>
      <c r="EY70" s="46">
        <f t="shared" si="249"/>
        <v>0</v>
      </c>
      <c r="EZ70" s="46">
        <f t="shared" si="256"/>
        <v>0</v>
      </c>
      <c r="FA70" s="46">
        <f t="shared" si="263"/>
        <v>0</v>
      </c>
      <c r="FB70" s="46">
        <f t="shared" si="269"/>
        <v>0</v>
      </c>
      <c r="FC70" s="46">
        <f t="shared" si="273"/>
        <v>0</v>
      </c>
      <c r="FD70" s="46">
        <f t="shared" si="277"/>
        <v>0</v>
      </c>
      <c r="FE70" s="46">
        <f t="shared" si="304"/>
        <v>50116</v>
      </c>
      <c r="FF70" s="47" t="e">
        <f>#REF!*FE70</f>
        <v>#REF!</v>
      </c>
      <c r="FN70" s="15">
        <v>69</v>
      </c>
      <c r="FO70" s="69">
        <f t="shared" si="305"/>
        <v>68</v>
      </c>
      <c r="FP70" s="70">
        <f t="shared" si="299"/>
        <v>136</v>
      </c>
      <c r="FQ70" s="14">
        <f t="shared" si="310"/>
        <v>1360</v>
      </c>
      <c r="FR70" s="71">
        <f t="shared" si="306"/>
        <v>2278</v>
      </c>
      <c r="FS70" s="26">
        <f t="shared" si="316"/>
        <v>4556</v>
      </c>
      <c r="FT70" s="14">
        <f t="shared" si="311"/>
        <v>45560</v>
      </c>
      <c r="FU70" s="44">
        <f t="shared" si="312"/>
        <v>46920</v>
      </c>
      <c r="FV70" s="78">
        <f aca="true" t="shared" si="322" ref="FV70:FV121">IF($GK$8="client",((FP70+FS70)*$GK$7)+FV69,((FO70+FR70)*$GK$7)+FV69)</f>
        <v>65625</v>
      </c>
      <c r="FW70" s="8"/>
      <c r="FX70" s="8"/>
      <c r="FY70" s="8"/>
      <c r="FZ70" s="8"/>
      <c r="GA70" s="8"/>
      <c r="GB70" s="8"/>
      <c r="GC70" s="8"/>
      <c r="GD70" s="8"/>
      <c r="GE70" s="8"/>
      <c r="GF70" s="8"/>
      <c r="GG70" s="8"/>
    </row>
    <row r="71" spans="1:178" ht="87.75">
      <c r="A71" s="46">
        <v>70</v>
      </c>
      <c r="B71" s="46">
        <v>1</v>
      </c>
      <c r="C71" s="47" t="e">
        <f>#REF!</f>
        <v>#REF!</v>
      </c>
      <c r="D71" s="46">
        <v>69</v>
      </c>
      <c r="E71" s="46">
        <f t="shared" si="307"/>
        <v>0</v>
      </c>
      <c r="F71" s="46">
        <f t="shared" si="313"/>
        <v>0</v>
      </c>
      <c r="G71" s="46">
        <f t="shared" si="317"/>
        <v>0</v>
      </c>
      <c r="H71" s="46">
        <f aca="true" t="shared" si="323" ref="H71:H102">IF($FH$2&gt;5,D67,0)</f>
        <v>0</v>
      </c>
      <c r="I71" s="46">
        <f t="shared" si="168"/>
        <v>0</v>
      </c>
      <c r="J71" s="46">
        <f t="shared" si="175"/>
        <v>0</v>
      </c>
      <c r="K71" s="46">
        <f t="shared" si="182"/>
        <v>0</v>
      </c>
      <c r="L71" s="46">
        <f t="shared" si="189"/>
        <v>0</v>
      </c>
      <c r="M71" s="46">
        <f t="shared" si="196"/>
        <v>0</v>
      </c>
      <c r="N71" s="46">
        <f t="shared" si="203"/>
        <v>0</v>
      </c>
      <c r="O71" s="46">
        <f t="shared" si="210"/>
        <v>0</v>
      </c>
      <c r="P71" s="46">
        <f t="shared" si="217"/>
        <v>0</v>
      </c>
      <c r="Q71" s="46">
        <f t="shared" si="224"/>
        <v>0</v>
      </c>
      <c r="R71" s="46">
        <f t="shared" si="229"/>
        <v>0</v>
      </c>
      <c r="S71" s="46">
        <f t="shared" si="236"/>
        <v>0</v>
      </c>
      <c r="T71" s="46">
        <f t="shared" si="243"/>
        <v>0</v>
      </c>
      <c r="U71" s="46">
        <f t="shared" si="251"/>
        <v>0</v>
      </c>
      <c r="V71" s="46">
        <f t="shared" si="258"/>
        <v>0</v>
      </c>
      <c r="W71" s="46">
        <f t="shared" si="265"/>
        <v>0</v>
      </c>
      <c r="X71" s="46">
        <f t="shared" si="270"/>
        <v>0</v>
      </c>
      <c r="Y71" s="46">
        <f t="shared" si="274"/>
        <v>0</v>
      </c>
      <c r="Z71" s="46">
        <f t="shared" si="278"/>
        <v>0</v>
      </c>
      <c r="AA71" s="46">
        <f t="shared" si="281"/>
        <v>0</v>
      </c>
      <c r="AB71" s="46">
        <f t="shared" si="283"/>
        <v>0</v>
      </c>
      <c r="AC71" s="46">
        <f t="shared" si="285"/>
        <v>0</v>
      </c>
      <c r="AD71" s="46">
        <f t="shared" si="287"/>
        <v>0</v>
      </c>
      <c r="AE71" s="46">
        <f t="shared" si="289"/>
        <v>0</v>
      </c>
      <c r="AF71" s="46">
        <f t="shared" si="291"/>
        <v>0</v>
      </c>
      <c r="AG71" s="46">
        <f t="shared" si="293"/>
        <v>0</v>
      </c>
      <c r="AH71" s="46">
        <f t="shared" si="295"/>
        <v>0</v>
      </c>
      <c r="AI71" s="46">
        <f t="shared" si="297"/>
        <v>0</v>
      </c>
      <c r="AJ71" s="46">
        <f t="shared" si="300"/>
        <v>0</v>
      </c>
      <c r="AK71" s="46">
        <f t="shared" si="308"/>
        <v>0</v>
      </c>
      <c r="AL71" s="46">
        <f t="shared" si="314"/>
        <v>0</v>
      </c>
      <c r="AM71" s="46">
        <f t="shared" si="318"/>
        <v>0</v>
      </c>
      <c r="AN71" s="46">
        <f aca="true" t="shared" si="324" ref="AN71:AN102">IF($FH$2&gt;37,D35,0)</f>
        <v>0</v>
      </c>
      <c r="AO71" s="46">
        <f t="shared" si="169"/>
        <v>0</v>
      </c>
      <c r="AP71" s="46">
        <f t="shared" si="176"/>
        <v>0</v>
      </c>
      <c r="AQ71" s="46">
        <f t="shared" si="183"/>
        <v>0</v>
      </c>
      <c r="AR71" s="46">
        <f t="shared" si="190"/>
        <v>0</v>
      </c>
      <c r="AS71" s="46">
        <f t="shared" si="197"/>
        <v>0</v>
      </c>
      <c r="AT71" s="46">
        <f t="shared" si="204"/>
        <v>0</v>
      </c>
      <c r="AU71" s="46">
        <f t="shared" si="211"/>
        <v>0</v>
      </c>
      <c r="AV71" s="46">
        <f t="shared" si="218"/>
        <v>0</v>
      </c>
      <c r="AW71" s="46">
        <f t="shared" si="225"/>
        <v>0</v>
      </c>
      <c r="AX71" s="46">
        <f t="shared" si="230"/>
        <v>0</v>
      </c>
      <c r="AY71" s="46">
        <f t="shared" si="237"/>
        <v>0</v>
      </c>
      <c r="AZ71" s="46">
        <f t="shared" si="244"/>
        <v>0</v>
      </c>
      <c r="BA71" s="46">
        <f t="shared" si="252"/>
        <v>0</v>
      </c>
      <c r="BB71" s="46">
        <f t="shared" si="259"/>
        <v>0</v>
      </c>
      <c r="BC71" s="46">
        <f t="shared" si="301"/>
        <v>69</v>
      </c>
      <c r="BD71" s="6" t="e">
        <f>#REF!*BC71</f>
        <v>#REF!</v>
      </c>
      <c r="BE71" s="46">
        <f t="shared" si="245"/>
        <v>2346</v>
      </c>
      <c r="BF71" s="46">
        <f t="shared" si="319"/>
        <v>0</v>
      </c>
      <c r="BG71" s="46">
        <f t="shared" si="320"/>
        <v>0</v>
      </c>
      <c r="BH71" s="46">
        <f aca="true" t="shared" si="325" ref="BH71:BH102">IF($FH$2&gt;4,BE68,0)</f>
        <v>0</v>
      </c>
      <c r="BI71" s="46">
        <f t="shared" si="170"/>
        <v>0</v>
      </c>
      <c r="BJ71" s="46">
        <f t="shared" si="177"/>
        <v>0</v>
      </c>
      <c r="BK71" s="46">
        <f t="shared" si="184"/>
        <v>0</v>
      </c>
      <c r="BL71" s="46">
        <f t="shared" si="191"/>
        <v>0</v>
      </c>
      <c r="BM71" s="46">
        <f t="shared" si="198"/>
        <v>0</v>
      </c>
      <c r="BN71" s="46">
        <f t="shared" si="205"/>
        <v>0</v>
      </c>
      <c r="BO71" s="46">
        <f t="shared" si="212"/>
        <v>0</v>
      </c>
      <c r="BP71" s="46">
        <f t="shared" si="219"/>
        <v>0</v>
      </c>
      <c r="BQ71" s="46">
        <f t="shared" si="226"/>
        <v>0</v>
      </c>
      <c r="BR71" s="46">
        <f t="shared" si="231"/>
        <v>0</v>
      </c>
      <c r="BS71" s="46">
        <f t="shared" si="238"/>
        <v>0</v>
      </c>
      <c r="BT71" s="46">
        <f t="shared" si="246"/>
        <v>0</v>
      </c>
      <c r="BU71" s="46">
        <f t="shared" si="253"/>
        <v>0</v>
      </c>
      <c r="BV71" s="46">
        <f t="shared" si="260"/>
        <v>0</v>
      </c>
      <c r="BW71" s="46">
        <f t="shared" si="266"/>
        <v>0</v>
      </c>
      <c r="BX71" s="46">
        <f t="shared" si="271"/>
        <v>0</v>
      </c>
      <c r="BY71" s="46">
        <f t="shared" si="275"/>
        <v>0</v>
      </c>
      <c r="BZ71" s="46">
        <f t="shared" si="279"/>
        <v>0</v>
      </c>
      <c r="CA71" s="46">
        <f t="shared" si="282"/>
        <v>0</v>
      </c>
      <c r="CB71" s="46">
        <f t="shared" si="284"/>
        <v>0</v>
      </c>
      <c r="CC71" s="46">
        <f t="shared" si="286"/>
        <v>0</v>
      </c>
      <c r="CD71" s="46">
        <f t="shared" si="288"/>
        <v>0</v>
      </c>
      <c r="CE71" s="46">
        <f t="shared" si="290"/>
        <v>0</v>
      </c>
      <c r="CF71" s="46">
        <f t="shared" si="292"/>
        <v>0</v>
      </c>
      <c r="CG71" s="46">
        <f t="shared" si="294"/>
        <v>0</v>
      </c>
      <c r="CH71" s="46">
        <f t="shared" si="296"/>
        <v>0</v>
      </c>
      <c r="CI71" s="46">
        <f t="shared" si="298"/>
        <v>0</v>
      </c>
      <c r="CJ71" s="46">
        <f t="shared" si="302"/>
        <v>0</v>
      </c>
      <c r="CK71" s="46">
        <f t="shared" si="309"/>
        <v>0</v>
      </c>
      <c r="CL71" s="46">
        <f t="shared" si="315"/>
        <v>0</v>
      </c>
      <c r="CM71" s="46">
        <f t="shared" si="321"/>
        <v>0</v>
      </c>
      <c r="CN71" s="46">
        <f aca="true" t="shared" si="326" ref="CN71:CN102">IF($FH$2&gt;36,CD61,0)</f>
        <v>0</v>
      </c>
      <c r="CO71" s="46">
        <f t="shared" si="171"/>
        <v>0</v>
      </c>
      <c r="CP71" s="46">
        <f t="shared" si="178"/>
        <v>0</v>
      </c>
      <c r="CQ71" s="46">
        <f t="shared" si="185"/>
        <v>0</v>
      </c>
      <c r="CR71" s="46">
        <f t="shared" si="192"/>
        <v>0</v>
      </c>
      <c r="CS71" s="46">
        <f t="shared" si="199"/>
        <v>0</v>
      </c>
      <c r="CT71" s="46">
        <f t="shared" si="206"/>
        <v>0</v>
      </c>
      <c r="CU71" s="46">
        <f t="shared" si="213"/>
        <v>0</v>
      </c>
      <c r="CV71" s="46">
        <f t="shared" si="220"/>
        <v>0</v>
      </c>
      <c r="CW71" s="46">
        <f t="shared" si="227"/>
        <v>0</v>
      </c>
      <c r="CX71" s="46">
        <f t="shared" si="232"/>
        <v>0</v>
      </c>
      <c r="CY71" s="46">
        <f t="shared" si="239"/>
        <v>0</v>
      </c>
      <c r="CZ71" s="46">
        <f t="shared" si="247"/>
        <v>0</v>
      </c>
      <c r="DA71" s="46">
        <f t="shared" si="254"/>
        <v>0</v>
      </c>
      <c r="DB71" s="46">
        <f t="shared" si="261"/>
        <v>0</v>
      </c>
      <c r="DC71" s="46">
        <f t="shared" si="267"/>
        <v>0</v>
      </c>
      <c r="DD71" s="46">
        <f t="shared" si="303"/>
        <v>2346</v>
      </c>
      <c r="DE71" s="47" t="e">
        <f>#REF!*DD71</f>
        <v>#REF!</v>
      </c>
      <c r="DF71" s="46">
        <f t="shared" si="45"/>
        <v>52394</v>
      </c>
      <c r="DG71" s="46">
        <f>IF($FH$2&gt;2,DF69,0)</f>
        <v>0</v>
      </c>
      <c r="DH71" s="46">
        <f>IF($FH$2&gt;3,DF68,0)</f>
        <v>0</v>
      </c>
      <c r="DI71" s="46">
        <f t="shared" si="172"/>
        <v>0</v>
      </c>
      <c r="DJ71" s="46">
        <f t="shared" si="179"/>
        <v>0</v>
      </c>
      <c r="DK71" s="46">
        <f t="shared" si="186"/>
        <v>0</v>
      </c>
      <c r="DL71" s="46">
        <f t="shared" si="193"/>
        <v>0</v>
      </c>
      <c r="DM71" s="46">
        <f t="shared" si="200"/>
        <v>0</v>
      </c>
      <c r="DN71" s="46">
        <f t="shared" si="207"/>
        <v>0</v>
      </c>
      <c r="DO71" s="46">
        <f t="shared" si="214"/>
        <v>0</v>
      </c>
      <c r="DP71" s="46">
        <f t="shared" si="221"/>
        <v>0</v>
      </c>
      <c r="DQ71" s="46">
        <f t="shared" si="233"/>
        <v>0</v>
      </c>
      <c r="DR71" s="46">
        <f t="shared" si="240"/>
        <v>0</v>
      </c>
      <c r="DS71" s="46">
        <f t="shared" si="248"/>
        <v>0</v>
      </c>
      <c r="DT71" s="46">
        <f t="shared" si="255"/>
        <v>0</v>
      </c>
      <c r="DU71" s="46">
        <f t="shared" si="262"/>
        <v>0</v>
      </c>
      <c r="DV71" s="46">
        <f t="shared" si="268"/>
        <v>0</v>
      </c>
      <c r="DW71" s="46">
        <f t="shared" si="272"/>
        <v>0</v>
      </c>
      <c r="DX71" s="46">
        <f t="shared" si="276"/>
        <v>0</v>
      </c>
      <c r="DY71" s="46">
        <f t="shared" si="280"/>
        <v>0</v>
      </c>
      <c r="DZ71" s="46">
        <f t="shared" si="103"/>
        <v>0</v>
      </c>
      <c r="EA71" s="46">
        <f t="shared" si="107"/>
        <v>0</v>
      </c>
      <c r="EB71" s="46">
        <f t="shared" si="111"/>
        <v>0</v>
      </c>
      <c r="EC71" s="46">
        <f t="shared" si="115"/>
        <v>0</v>
      </c>
      <c r="ED71" s="46">
        <f t="shared" si="119"/>
        <v>0</v>
      </c>
      <c r="EE71" s="46">
        <f t="shared" si="123"/>
        <v>0</v>
      </c>
      <c r="EF71" s="46">
        <f t="shared" si="127"/>
        <v>0</v>
      </c>
      <c r="EG71" s="46">
        <f t="shared" si="131"/>
        <v>0</v>
      </c>
      <c r="EH71" s="46">
        <f t="shared" si="135"/>
        <v>0</v>
      </c>
      <c r="EI71" s="46">
        <f t="shared" si="140"/>
        <v>0</v>
      </c>
      <c r="EJ71" s="46">
        <f t="shared" si="147"/>
        <v>0</v>
      </c>
      <c r="EK71" s="46">
        <f t="shared" si="151"/>
        <v>0</v>
      </c>
      <c r="EL71" s="46">
        <f t="shared" si="159"/>
        <v>0</v>
      </c>
      <c r="EM71" s="46">
        <f t="shared" si="166"/>
        <v>0</v>
      </c>
      <c r="EN71" s="46">
        <f t="shared" si="173"/>
        <v>0</v>
      </c>
      <c r="EO71" s="46">
        <f t="shared" si="180"/>
        <v>0</v>
      </c>
      <c r="EP71" s="46">
        <f t="shared" si="187"/>
        <v>0</v>
      </c>
      <c r="EQ71" s="46">
        <f t="shared" si="194"/>
        <v>0</v>
      </c>
      <c r="ER71" s="46">
        <f t="shared" si="201"/>
        <v>0</v>
      </c>
      <c r="ES71" s="46">
        <f t="shared" si="208"/>
        <v>0</v>
      </c>
      <c r="ET71" s="46">
        <f t="shared" si="215"/>
        <v>0</v>
      </c>
      <c r="EU71" s="46">
        <f t="shared" si="222"/>
        <v>0</v>
      </c>
      <c r="EV71" s="46">
        <f t="shared" si="228"/>
        <v>0</v>
      </c>
      <c r="EW71" s="46">
        <f t="shared" si="234"/>
        <v>0</v>
      </c>
      <c r="EX71" s="46">
        <f t="shared" si="241"/>
        <v>0</v>
      </c>
      <c r="EY71" s="46">
        <f t="shared" si="249"/>
        <v>0</v>
      </c>
      <c r="EZ71" s="46">
        <f t="shared" si="256"/>
        <v>0</v>
      </c>
      <c r="FA71" s="46">
        <f t="shared" si="263"/>
        <v>0</v>
      </c>
      <c r="FB71" s="46">
        <f t="shared" si="269"/>
        <v>0</v>
      </c>
      <c r="FC71" s="46">
        <f t="shared" si="273"/>
        <v>0</v>
      </c>
      <c r="FD71" s="46">
        <f t="shared" si="277"/>
        <v>0</v>
      </c>
      <c r="FE71" s="46">
        <f t="shared" si="304"/>
        <v>52394</v>
      </c>
      <c r="FF71" s="47" t="e">
        <f>#REF!*FE71</f>
        <v>#REF!</v>
      </c>
      <c r="FN71" s="15">
        <v>70</v>
      </c>
      <c r="FO71" s="69">
        <f t="shared" si="305"/>
        <v>69</v>
      </c>
      <c r="FP71" s="70">
        <f t="shared" si="299"/>
        <v>138</v>
      </c>
      <c r="FQ71" s="14">
        <f t="shared" si="310"/>
        <v>1380</v>
      </c>
      <c r="FR71" s="71">
        <f t="shared" si="306"/>
        <v>2346</v>
      </c>
      <c r="FS71" s="26">
        <f t="shared" si="316"/>
        <v>4692</v>
      </c>
      <c r="FT71" s="14">
        <f t="shared" si="311"/>
        <v>46920</v>
      </c>
      <c r="FU71" s="44">
        <f t="shared" si="312"/>
        <v>48300</v>
      </c>
      <c r="FV71" s="78">
        <f t="shared" si="322"/>
        <v>74077.5</v>
      </c>
    </row>
    <row r="72" spans="1:178" ht="88.5" thickBot="1">
      <c r="A72" s="46">
        <v>71</v>
      </c>
      <c r="B72" s="46">
        <v>1</v>
      </c>
      <c r="C72" s="47" t="e">
        <f>#REF!</f>
        <v>#REF!</v>
      </c>
      <c r="D72" s="46">
        <v>70</v>
      </c>
      <c r="E72" s="46">
        <f t="shared" si="307"/>
        <v>0</v>
      </c>
      <c r="F72" s="46">
        <f t="shared" si="313"/>
        <v>0</v>
      </c>
      <c r="G72" s="46">
        <f t="shared" si="317"/>
        <v>0</v>
      </c>
      <c r="H72" s="46">
        <f t="shared" si="323"/>
        <v>0</v>
      </c>
      <c r="I72" s="46">
        <f aca="true" t="shared" si="327" ref="I72:I103">IF($FH$2&gt;6,D67,0)</f>
        <v>0</v>
      </c>
      <c r="J72" s="46">
        <f t="shared" si="175"/>
        <v>0</v>
      </c>
      <c r="K72" s="46">
        <f t="shared" si="182"/>
        <v>0</v>
      </c>
      <c r="L72" s="46">
        <f t="shared" si="189"/>
        <v>0</v>
      </c>
      <c r="M72" s="46">
        <f t="shared" si="196"/>
        <v>0</v>
      </c>
      <c r="N72" s="46">
        <f t="shared" si="203"/>
        <v>0</v>
      </c>
      <c r="O72" s="46">
        <f t="shared" si="210"/>
        <v>0</v>
      </c>
      <c r="P72" s="46">
        <f t="shared" si="217"/>
        <v>0</v>
      </c>
      <c r="Q72" s="46">
        <f t="shared" si="224"/>
        <v>0</v>
      </c>
      <c r="R72" s="46">
        <f t="shared" si="229"/>
        <v>0</v>
      </c>
      <c r="S72" s="46">
        <f t="shared" si="236"/>
        <v>0</v>
      </c>
      <c r="T72" s="46">
        <f t="shared" si="243"/>
        <v>0</v>
      </c>
      <c r="U72" s="46">
        <f t="shared" si="251"/>
        <v>0</v>
      </c>
      <c r="V72" s="46">
        <f t="shared" si="258"/>
        <v>0</v>
      </c>
      <c r="W72" s="46">
        <f t="shared" si="265"/>
        <v>0</v>
      </c>
      <c r="X72" s="46">
        <f t="shared" si="270"/>
        <v>0</v>
      </c>
      <c r="Y72" s="46">
        <f t="shared" si="274"/>
        <v>0</v>
      </c>
      <c r="Z72" s="46">
        <f t="shared" si="278"/>
        <v>0</v>
      </c>
      <c r="AA72" s="46">
        <f t="shared" si="281"/>
        <v>0</v>
      </c>
      <c r="AB72" s="46">
        <f t="shared" si="283"/>
        <v>0</v>
      </c>
      <c r="AC72" s="46">
        <f t="shared" si="285"/>
        <v>0</v>
      </c>
      <c r="AD72" s="46">
        <f t="shared" si="287"/>
        <v>0</v>
      </c>
      <c r="AE72" s="46">
        <f t="shared" si="289"/>
        <v>0</v>
      </c>
      <c r="AF72" s="46">
        <f t="shared" si="291"/>
        <v>0</v>
      </c>
      <c r="AG72" s="46">
        <f t="shared" si="293"/>
        <v>0</v>
      </c>
      <c r="AH72" s="46">
        <f t="shared" si="295"/>
        <v>0</v>
      </c>
      <c r="AI72" s="46">
        <f t="shared" si="297"/>
        <v>0</v>
      </c>
      <c r="AJ72" s="46">
        <f t="shared" si="300"/>
        <v>0</v>
      </c>
      <c r="AK72" s="46">
        <f t="shared" si="308"/>
        <v>0</v>
      </c>
      <c r="AL72" s="46">
        <f t="shared" si="314"/>
        <v>0</v>
      </c>
      <c r="AM72" s="46">
        <f t="shared" si="318"/>
        <v>0</v>
      </c>
      <c r="AN72" s="46">
        <f t="shared" si="324"/>
        <v>0</v>
      </c>
      <c r="AO72" s="46">
        <f aca="true" t="shared" si="328" ref="AO72:AO103">IF($FH$2&gt;38,D35,0)</f>
        <v>0</v>
      </c>
      <c r="AP72" s="46">
        <f t="shared" si="176"/>
        <v>0</v>
      </c>
      <c r="AQ72" s="46">
        <f t="shared" si="183"/>
        <v>0</v>
      </c>
      <c r="AR72" s="46">
        <f t="shared" si="190"/>
        <v>0</v>
      </c>
      <c r="AS72" s="46">
        <f t="shared" si="197"/>
        <v>0</v>
      </c>
      <c r="AT72" s="46">
        <f t="shared" si="204"/>
        <v>0</v>
      </c>
      <c r="AU72" s="46">
        <f t="shared" si="211"/>
        <v>0</v>
      </c>
      <c r="AV72" s="46">
        <f t="shared" si="218"/>
        <v>0</v>
      </c>
      <c r="AW72" s="46">
        <f t="shared" si="225"/>
        <v>0</v>
      </c>
      <c r="AX72" s="46">
        <f t="shared" si="230"/>
        <v>0</v>
      </c>
      <c r="AY72" s="46">
        <f t="shared" si="237"/>
        <v>0</v>
      </c>
      <c r="AZ72" s="46">
        <f t="shared" si="244"/>
        <v>0</v>
      </c>
      <c r="BA72" s="46">
        <f t="shared" si="252"/>
        <v>0</v>
      </c>
      <c r="BB72" s="46">
        <f t="shared" si="259"/>
        <v>0</v>
      </c>
      <c r="BC72" s="46">
        <f t="shared" si="301"/>
        <v>70</v>
      </c>
      <c r="BD72" s="6" t="e">
        <f>#REF!*BC72</f>
        <v>#REF!</v>
      </c>
      <c r="BE72" s="46">
        <f t="shared" si="245"/>
        <v>2415</v>
      </c>
      <c r="BF72" s="46">
        <f t="shared" si="319"/>
        <v>0</v>
      </c>
      <c r="BG72" s="46">
        <f t="shared" si="320"/>
        <v>0</v>
      </c>
      <c r="BH72" s="46">
        <f t="shared" si="325"/>
        <v>0</v>
      </c>
      <c r="BI72" s="46">
        <f aca="true" t="shared" si="329" ref="BI72:BI103">IF($FH$2&gt;5,BE68,0)</f>
        <v>0</v>
      </c>
      <c r="BJ72" s="46">
        <f t="shared" si="177"/>
        <v>0</v>
      </c>
      <c r="BK72" s="46">
        <f t="shared" si="184"/>
        <v>0</v>
      </c>
      <c r="BL72" s="46">
        <f t="shared" si="191"/>
        <v>0</v>
      </c>
      <c r="BM72" s="46">
        <f t="shared" si="198"/>
        <v>0</v>
      </c>
      <c r="BN72" s="46">
        <f t="shared" si="205"/>
        <v>0</v>
      </c>
      <c r="BO72" s="46">
        <f t="shared" si="212"/>
        <v>0</v>
      </c>
      <c r="BP72" s="46">
        <f t="shared" si="219"/>
        <v>0</v>
      </c>
      <c r="BQ72" s="46">
        <f t="shared" si="226"/>
        <v>0</v>
      </c>
      <c r="BR72" s="46">
        <f t="shared" si="231"/>
        <v>0</v>
      </c>
      <c r="BS72" s="46">
        <f t="shared" si="238"/>
        <v>0</v>
      </c>
      <c r="BT72" s="46">
        <f t="shared" si="246"/>
        <v>0</v>
      </c>
      <c r="BU72" s="46">
        <f t="shared" si="253"/>
        <v>0</v>
      </c>
      <c r="BV72" s="46">
        <f t="shared" si="260"/>
        <v>0</v>
      </c>
      <c r="BW72" s="46">
        <f t="shared" si="266"/>
        <v>0</v>
      </c>
      <c r="BX72" s="46">
        <f t="shared" si="271"/>
        <v>0</v>
      </c>
      <c r="BY72" s="46">
        <f t="shared" si="275"/>
        <v>0</v>
      </c>
      <c r="BZ72" s="46">
        <f t="shared" si="279"/>
        <v>0</v>
      </c>
      <c r="CA72" s="46">
        <f t="shared" si="282"/>
        <v>0</v>
      </c>
      <c r="CB72" s="46">
        <f t="shared" si="284"/>
        <v>0</v>
      </c>
      <c r="CC72" s="46">
        <f t="shared" si="286"/>
        <v>0</v>
      </c>
      <c r="CD72" s="46">
        <f t="shared" si="288"/>
        <v>0</v>
      </c>
      <c r="CE72" s="46">
        <f t="shared" si="290"/>
        <v>0</v>
      </c>
      <c r="CF72" s="46">
        <f t="shared" si="292"/>
        <v>0</v>
      </c>
      <c r="CG72" s="46">
        <f t="shared" si="294"/>
        <v>0</v>
      </c>
      <c r="CH72" s="46">
        <f t="shared" si="296"/>
        <v>0</v>
      </c>
      <c r="CI72" s="46">
        <f t="shared" si="298"/>
        <v>0</v>
      </c>
      <c r="CJ72" s="46">
        <f t="shared" si="302"/>
        <v>0</v>
      </c>
      <c r="CK72" s="46">
        <f t="shared" si="309"/>
        <v>0</v>
      </c>
      <c r="CL72" s="46">
        <f t="shared" si="315"/>
        <v>0</v>
      </c>
      <c r="CM72" s="46">
        <f t="shared" si="321"/>
        <v>0</v>
      </c>
      <c r="CN72" s="46">
        <f t="shared" si="326"/>
        <v>0</v>
      </c>
      <c r="CO72" s="46">
        <f aca="true" t="shared" si="330" ref="CO72:CO103">IF($FH$2&gt;37,CE62,0)</f>
        <v>0</v>
      </c>
      <c r="CP72" s="46">
        <f t="shared" si="178"/>
        <v>0</v>
      </c>
      <c r="CQ72" s="46">
        <f t="shared" si="185"/>
        <v>0</v>
      </c>
      <c r="CR72" s="46">
        <f t="shared" si="192"/>
        <v>0</v>
      </c>
      <c r="CS72" s="46">
        <f t="shared" si="199"/>
        <v>0</v>
      </c>
      <c r="CT72" s="46">
        <f t="shared" si="206"/>
        <v>0</v>
      </c>
      <c r="CU72" s="46">
        <f t="shared" si="213"/>
        <v>0</v>
      </c>
      <c r="CV72" s="46">
        <f t="shared" si="220"/>
        <v>0</v>
      </c>
      <c r="CW72" s="46">
        <f t="shared" si="227"/>
        <v>0</v>
      </c>
      <c r="CX72" s="46">
        <f t="shared" si="232"/>
        <v>0</v>
      </c>
      <c r="CY72" s="46">
        <f t="shared" si="239"/>
        <v>0</v>
      </c>
      <c r="CZ72" s="46">
        <f t="shared" si="247"/>
        <v>0</v>
      </c>
      <c r="DA72" s="46">
        <f t="shared" si="254"/>
        <v>0</v>
      </c>
      <c r="DB72" s="46">
        <f t="shared" si="261"/>
        <v>0</v>
      </c>
      <c r="DC72" s="46">
        <f t="shared" si="267"/>
        <v>0</v>
      </c>
      <c r="DD72" s="46">
        <f t="shared" si="303"/>
        <v>2415</v>
      </c>
      <c r="DE72" s="47" t="e">
        <f>#REF!*DD72</f>
        <v>#REF!</v>
      </c>
      <c r="DF72" s="46">
        <f t="shared" si="45"/>
        <v>54740</v>
      </c>
      <c r="DG72" s="46">
        <f>IF($FH$2&gt;2,DF70,0)</f>
        <v>0</v>
      </c>
      <c r="DH72" s="46">
        <f>IF($FH$2&gt;3,DF69,0)</f>
        <v>0</v>
      </c>
      <c r="DI72" s="46">
        <f>IF($FH$2&gt;4,DF68,0)</f>
        <v>0</v>
      </c>
      <c r="DJ72" s="46">
        <f t="shared" si="179"/>
        <v>0</v>
      </c>
      <c r="DK72" s="46">
        <f t="shared" si="186"/>
        <v>0</v>
      </c>
      <c r="DL72" s="46">
        <f t="shared" si="193"/>
        <v>0</v>
      </c>
      <c r="DM72" s="46">
        <f t="shared" si="200"/>
        <v>0</v>
      </c>
      <c r="DN72" s="46">
        <f t="shared" si="207"/>
        <v>0</v>
      </c>
      <c r="DO72" s="46">
        <f t="shared" si="214"/>
        <v>0</v>
      </c>
      <c r="DP72" s="46">
        <f t="shared" si="221"/>
        <v>0</v>
      </c>
      <c r="DQ72" s="46">
        <f t="shared" si="233"/>
        <v>0</v>
      </c>
      <c r="DR72" s="46">
        <f t="shared" si="240"/>
        <v>0</v>
      </c>
      <c r="DS72" s="46">
        <f t="shared" si="248"/>
        <v>0</v>
      </c>
      <c r="DT72" s="46">
        <f t="shared" si="255"/>
        <v>0</v>
      </c>
      <c r="DU72" s="46">
        <f t="shared" si="262"/>
        <v>0</v>
      </c>
      <c r="DV72" s="46">
        <f t="shared" si="268"/>
        <v>0</v>
      </c>
      <c r="DW72" s="46">
        <f t="shared" si="272"/>
        <v>0</v>
      </c>
      <c r="DX72" s="46">
        <f t="shared" si="276"/>
        <v>0</v>
      </c>
      <c r="DY72" s="46">
        <f t="shared" si="280"/>
        <v>0</v>
      </c>
      <c r="DZ72" s="46">
        <f t="shared" si="103"/>
        <v>0</v>
      </c>
      <c r="EA72" s="46">
        <f t="shared" si="107"/>
        <v>0</v>
      </c>
      <c r="EB72" s="46">
        <f t="shared" si="111"/>
        <v>0</v>
      </c>
      <c r="EC72" s="46">
        <f t="shared" si="115"/>
        <v>0</v>
      </c>
      <c r="ED72" s="46">
        <f t="shared" si="119"/>
        <v>0</v>
      </c>
      <c r="EE72" s="46">
        <f t="shared" si="123"/>
        <v>0</v>
      </c>
      <c r="EF72" s="46">
        <f t="shared" si="127"/>
        <v>0</v>
      </c>
      <c r="EG72" s="46">
        <f t="shared" si="131"/>
        <v>0</v>
      </c>
      <c r="EH72" s="46">
        <f t="shared" si="135"/>
        <v>0</v>
      </c>
      <c r="EI72" s="46">
        <f t="shared" si="140"/>
        <v>0</v>
      </c>
      <c r="EJ72" s="46">
        <f t="shared" si="147"/>
        <v>0</v>
      </c>
      <c r="EK72" s="46">
        <f t="shared" si="151"/>
        <v>0</v>
      </c>
      <c r="EL72" s="46">
        <f t="shared" si="159"/>
        <v>0</v>
      </c>
      <c r="EM72" s="46">
        <f t="shared" si="166"/>
        <v>0</v>
      </c>
      <c r="EN72" s="46">
        <f t="shared" si="173"/>
        <v>0</v>
      </c>
      <c r="EO72" s="46">
        <f t="shared" si="180"/>
        <v>0</v>
      </c>
      <c r="EP72" s="46">
        <f t="shared" si="187"/>
        <v>0</v>
      </c>
      <c r="EQ72" s="46">
        <f t="shared" si="194"/>
        <v>0</v>
      </c>
      <c r="ER72" s="46">
        <f t="shared" si="201"/>
        <v>0</v>
      </c>
      <c r="ES72" s="46">
        <f t="shared" si="208"/>
        <v>0</v>
      </c>
      <c r="ET72" s="46">
        <f t="shared" si="215"/>
        <v>0</v>
      </c>
      <c r="EU72" s="46">
        <f t="shared" si="222"/>
        <v>0</v>
      </c>
      <c r="EV72" s="46">
        <f t="shared" si="228"/>
        <v>0</v>
      </c>
      <c r="EW72" s="46">
        <f t="shared" si="234"/>
        <v>0</v>
      </c>
      <c r="EX72" s="46">
        <f t="shared" si="241"/>
        <v>0</v>
      </c>
      <c r="EY72" s="46">
        <f t="shared" si="249"/>
        <v>0</v>
      </c>
      <c r="EZ72" s="46">
        <f t="shared" si="256"/>
        <v>0</v>
      </c>
      <c r="FA72" s="46">
        <f t="shared" si="263"/>
        <v>0</v>
      </c>
      <c r="FB72" s="46">
        <f t="shared" si="269"/>
        <v>0</v>
      </c>
      <c r="FC72" s="46">
        <f t="shared" si="273"/>
        <v>0</v>
      </c>
      <c r="FD72" s="46">
        <f t="shared" si="277"/>
        <v>0</v>
      </c>
      <c r="FE72" s="46">
        <f t="shared" si="304"/>
        <v>54740</v>
      </c>
      <c r="FF72" s="47" t="e">
        <f>#REF!*FE72</f>
        <v>#REF!</v>
      </c>
      <c r="FN72" s="15">
        <v>71</v>
      </c>
      <c r="FO72" s="72">
        <f t="shared" si="305"/>
        <v>70</v>
      </c>
      <c r="FP72" s="73">
        <f t="shared" si="299"/>
        <v>140</v>
      </c>
      <c r="FQ72" s="14">
        <f t="shared" si="310"/>
        <v>1400</v>
      </c>
      <c r="FR72" s="74">
        <f t="shared" si="306"/>
        <v>2415</v>
      </c>
      <c r="FS72" s="26">
        <f t="shared" si="316"/>
        <v>4830</v>
      </c>
      <c r="FT72" s="14">
        <f t="shared" si="311"/>
        <v>48300</v>
      </c>
      <c r="FU72" s="44">
        <f t="shared" si="312"/>
        <v>49700</v>
      </c>
      <c r="FV72" s="78">
        <f t="shared" si="322"/>
        <v>82775</v>
      </c>
    </row>
    <row r="73" spans="1:178" ht="88.5" thickBot="1">
      <c r="A73" s="46">
        <v>72</v>
      </c>
      <c r="B73" s="46">
        <v>1</v>
      </c>
      <c r="C73" s="47" t="e">
        <f>#REF!</f>
        <v>#REF!</v>
      </c>
      <c r="D73" s="46">
        <v>71</v>
      </c>
      <c r="E73" s="46">
        <f t="shared" si="307"/>
        <v>0</v>
      </c>
      <c r="F73" s="46">
        <f t="shared" si="313"/>
        <v>0</v>
      </c>
      <c r="G73" s="46">
        <f t="shared" si="317"/>
        <v>0</v>
      </c>
      <c r="H73" s="46">
        <f t="shared" si="323"/>
        <v>0</v>
      </c>
      <c r="I73" s="46">
        <f t="shared" si="327"/>
        <v>0</v>
      </c>
      <c r="J73" s="46">
        <f aca="true" t="shared" si="331" ref="J73:J104">IF($FH$2&gt;7,D67,0)</f>
        <v>0</v>
      </c>
      <c r="K73" s="46">
        <f t="shared" si="182"/>
        <v>0</v>
      </c>
      <c r="L73" s="46">
        <f t="shared" si="189"/>
        <v>0</v>
      </c>
      <c r="M73" s="46">
        <f t="shared" si="196"/>
        <v>0</v>
      </c>
      <c r="N73" s="46">
        <f t="shared" si="203"/>
        <v>0</v>
      </c>
      <c r="O73" s="46">
        <f t="shared" si="210"/>
        <v>0</v>
      </c>
      <c r="P73" s="46">
        <f t="shared" si="217"/>
        <v>0</v>
      </c>
      <c r="Q73" s="46">
        <f t="shared" si="224"/>
        <v>0</v>
      </c>
      <c r="R73" s="46">
        <f t="shared" si="229"/>
        <v>0</v>
      </c>
      <c r="S73" s="46">
        <f t="shared" si="236"/>
        <v>0</v>
      </c>
      <c r="T73" s="46">
        <f t="shared" si="243"/>
        <v>0</v>
      </c>
      <c r="U73" s="46">
        <f t="shared" si="251"/>
        <v>0</v>
      </c>
      <c r="V73" s="46">
        <f t="shared" si="258"/>
        <v>0</v>
      </c>
      <c r="W73" s="46">
        <f t="shared" si="265"/>
        <v>0</v>
      </c>
      <c r="X73" s="46">
        <f t="shared" si="270"/>
        <v>0</v>
      </c>
      <c r="Y73" s="46">
        <f t="shared" si="274"/>
        <v>0</v>
      </c>
      <c r="Z73" s="46">
        <f t="shared" si="278"/>
        <v>0</v>
      </c>
      <c r="AA73" s="46">
        <f t="shared" si="281"/>
        <v>0</v>
      </c>
      <c r="AB73" s="46">
        <f t="shared" si="283"/>
        <v>0</v>
      </c>
      <c r="AC73" s="46">
        <f t="shared" si="285"/>
        <v>0</v>
      </c>
      <c r="AD73" s="46">
        <f t="shared" si="287"/>
        <v>0</v>
      </c>
      <c r="AE73" s="46">
        <f t="shared" si="289"/>
        <v>0</v>
      </c>
      <c r="AF73" s="46">
        <f t="shared" si="291"/>
        <v>0</v>
      </c>
      <c r="AG73" s="46">
        <f t="shared" si="293"/>
        <v>0</v>
      </c>
      <c r="AH73" s="46">
        <f t="shared" si="295"/>
        <v>0</v>
      </c>
      <c r="AI73" s="46">
        <f t="shared" si="297"/>
        <v>0</v>
      </c>
      <c r="AJ73" s="46">
        <f t="shared" si="300"/>
        <v>0</v>
      </c>
      <c r="AK73" s="46">
        <f t="shared" si="308"/>
        <v>0</v>
      </c>
      <c r="AL73" s="46">
        <f t="shared" si="314"/>
        <v>0</v>
      </c>
      <c r="AM73" s="46">
        <f t="shared" si="318"/>
        <v>0</v>
      </c>
      <c r="AN73" s="46">
        <f t="shared" si="324"/>
        <v>0</v>
      </c>
      <c r="AO73" s="46">
        <f t="shared" si="328"/>
        <v>0</v>
      </c>
      <c r="AP73" s="46">
        <f aca="true" t="shared" si="332" ref="AP73:AP104">IF($FH$2&gt;39,D35,0)</f>
        <v>0</v>
      </c>
      <c r="AQ73" s="46">
        <f t="shared" si="183"/>
        <v>0</v>
      </c>
      <c r="AR73" s="46">
        <f t="shared" si="190"/>
        <v>0</v>
      </c>
      <c r="AS73" s="46">
        <f t="shared" si="197"/>
        <v>0</v>
      </c>
      <c r="AT73" s="46">
        <f t="shared" si="204"/>
        <v>0</v>
      </c>
      <c r="AU73" s="46">
        <f t="shared" si="211"/>
        <v>0</v>
      </c>
      <c r="AV73" s="46">
        <f t="shared" si="218"/>
        <v>0</v>
      </c>
      <c r="AW73" s="46">
        <f t="shared" si="225"/>
        <v>0</v>
      </c>
      <c r="AX73" s="46">
        <f t="shared" si="230"/>
        <v>0</v>
      </c>
      <c r="AY73" s="46">
        <f t="shared" si="237"/>
        <v>0</v>
      </c>
      <c r="AZ73" s="46">
        <f t="shared" si="244"/>
        <v>0</v>
      </c>
      <c r="BA73" s="46">
        <f t="shared" si="252"/>
        <v>0</v>
      </c>
      <c r="BB73" s="46">
        <f t="shared" si="259"/>
        <v>0</v>
      </c>
      <c r="BC73" s="46">
        <f t="shared" si="301"/>
        <v>71</v>
      </c>
      <c r="BD73" s="6" t="e">
        <f>#REF!*BC73</f>
        <v>#REF!</v>
      </c>
      <c r="BE73" s="46">
        <f t="shared" si="245"/>
        <v>2485</v>
      </c>
      <c r="BF73" s="46">
        <f t="shared" si="319"/>
        <v>0</v>
      </c>
      <c r="BG73" s="46">
        <f t="shared" si="320"/>
        <v>0</v>
      </c>
      <c r="BH73" s="46">
        <f t="shared" si="325"/>
        <v>0</v>
      </c>
      <c r="BI73" s="46">
        <f t="shared" si="329"/>
        <v>0</v>
      </c>
      <c r="BJ73" s="46">
        <f aca="true" t="shared" si="333" ref="BJ73:BJ104">IF($FH$2&gt;6,BE68,0)</f>
        <v>0</v>
      </c>
      <c r="BK73" s="46">
        <f t="shared" si="184"/>
        <v>0</v>
      </c>
      <c r="BL73" s="46">
        <f t="shared" si="191"/>
        <v>0</v>
      </c>
      <c r="BM73" s="46">
        <f t="shared" si="198"/>
        <v>0</v>
      </c>
      <c r="BN73" s="46">
        <f t="shared" si="205"/>
        <v>0</v>
      </c>
      <c r="BO73" s="46">
        <f t="shared" si="212"/>
        <v>0</v>
      </c>
      <c r="BP73" s="46">
        <f t="shared" si="219"/>
        <v>0</v>
      </c>
      <c r="BQ73" s="46">
        <f t="shared" si="226"/>
        <v>0</v>
      </c>
      <c r="BR73" s="46">
        <f t="shared" si="231"/>
        <v>0</v>
      </c>
      <c r="BS73" s="46">
        <f t="shared" si="238"/>
        <v>0</v>
      </c>
      <c r="BT73" s="46">
        <f t="shared" si="246"/>
        <v>0</v>
      </c>
      <c r="BU73" s="46">
        <f t="shared" si="253"/>
        <v>0</v>
      </c>
      <c r="BV73" s="46">
        <f t="shared" si="260"/>
        <v>0</v>
      </c>
      <c r="BW73" s="46">
        <f t="shared" si="266"/>
        <v>0</v>
      </c>
      <c r="BX73" s="46">
        <f t="shared" si="271"/>
        <v>0</v>
      </c>
      <c r="BY73" s="46">
        <f t="shared" si="275"/>
        <v>0</v>
      </c>
      <c r="BZ73" s="46">
        <f t="shared" si="279"/>
        <v>0</v>
      </c>
      <c r="CA73" s="46">
        <f t="shared" si="282"/>
        <v>0</v>
      </c>
      <c r="CB73" s="46">
        <f t="shared" si="284"/>
        <v>0</v>
      </c>
      <c r="CC73" s="46">
        <f t="shared" si="286"/>
        <v>0</v>
      </c>
      <c r="CD73" s="46">
        <f t="shared" si="288"/>
        <v>0</v>
      </c>
      <c r="CE73" s="46">
        <f t="shared" si="290"/>
        <v>0</v>
      </c>
      <c r="CF73" s="46">
        <f t="shared" si="292"/>
        <v>0</v>
      </c>
      <c r="CG73" s="46">
        <f t="shared" si="294"/>
        <v>0</v>
      </c>
      <c r="CH73" s="46">
        <f t="shared" si="296"/>
        <v>0</v>
      </c>
      <c r="CI73" s="46">
        <f t="shared" si="298"/>
        <v>0</v>
      </c>
      <c r="CJ73" s="46">
        <f t="shared" si="302"/>
        <v>0</v>
      </c>
      <c r="CK73" s="46">
        <f t="shared" si="309"/>
        <v>0</v>
      </c>
      <c r="CL73" s="46">
        <f t="shared" si="315"/>
        <v>0</v>
      </c>
      <c r="CM73" s="46">
        <f t="shared" si="321"/>
        <v>0</v>
      </c>
      <c r="CN73" s="46">
        <f t="shared" si="326"/>
        <v>0</v>
      </c>
      <c r="CO73" s="46">
        <f t="shared" si="330"/>
        <v>0</v>
      </c>
      <c r="CP73" s="46">
        <f aca="true" t="shared" si="334" ref="CP73:CP104">IF($FH$2&gt;38,CF63,0)</f>
        <v>0</v>
      </c>
      <c r="CQ73" s="46">
        <f t="shared" si="185"/>
        <v>0</v>
      </c>
      <c r="CR73" s="46">
        <f t="shared" si="192"/>
        <v>0</v>
      </c>
      <c r="CS73" s="46">
        <f t="shared" si="199"/>
        <v>0</v>
      </c>
      <c r="CT73" s="46">
        <f t="shared" si="206"/>
        <v>0</v>
      </c>
      <c r="CU73" s="46">
        <f t="shared" si="213"/>
        <v>0</v>
      </c>
      <c r="CV73" s="46">
        <f t="shared" si="220"/>
        <v>0</v>
      </c>
      <c r="CW73" s="46">
        <f t="shared" si="227"/>
        <v>0</v>
      </c>
      <c r="CX73" s="46">
        <f t="shared" si="232"/>
        <v>0</v>
      </c>
      <c r="CY73" s="46">
        <f t="shared" si="239"/>
        <v>0</v>
      </c>
      <c r="CZ73" s="46">
        <f t="shared" si="247"/>
        <v>0</v>
      </c>
      <c r="DA73" s="46">
        <f t="shared" si="254"/>
        <v>0</v>
      </c>
      <c r="DB73" s="46">
        <f t="shared" si="261"/>
        <v>0</v>
      </c>
      <c r="DC73" s="46">
        <f t="shared" si="267"/>
        <v>0</v>
      </c>
      <c r="DD73" s="46">
        <f t="shared" si="303"/>
        <v>2485</v>
      </c>
      <c r="DE73" s="47" t="e">
        <f>#REF!*DD73</f>
        <v>#REF!</v>
      </c>
      <c r="DF73" s="46">
        <f t="shared" si="45"/>
        <v>57155</v>
      </c>
      <c r="DG73" s="46">
        <f>IF($FH$2&gt;2,DF71,0)</f>
        <v>0</v>
      </c>
      <c r="DH73" s="46">
        <f>IF($FH$2&gt;3,DF70,0)</f>
        <v>0</v>
      </c>
      <c r="DI73" s="46">
        <f>IF($FH$2&gt;4,DF69,0)</f>
        <v>0</v>
      </c>
      <c r="DJ73" s="46">
        <f>IF($FH$2&gt;5,DF68,0)</f>
        <v>0</v>
      </c>
      <c r="DK73" s="46">
        <f t="shared" si="186"/>
        <v>0</v>
      </c>
      <c r="DL73" s="46">
        <f t="shared" si="193"/>
        <v>0</v>
      </c>
      <c r="DM73" s="46">
        <f t="shared" si="200"/>
        <v>0</v>
      </c>
      <c r="DN73" s="46">
        <f t="shared" si="207"/>
        <v>0</v>
      </c>
      <c r="DO73" s="46">
        <f t="shared" si="214"/>
        <v>0</v>
      </c>
      <c r="DP73" s="46">
        <f t="shared" si="221"/>
        <v>0</v>
      </c>
      <c r="DQ73" s="46">
        <f t="shared" si="233"/>
        <v>0</v>
      </c>
      <c r="DR73" s="46">
        <f t="shared" si="240"/>
        <v>0</v>
      </c>
      <c r="DS73" s="46">
        <f t="shared" si="248"/>
        <v>0</v>
      </c>
      <c r="DT73" s="46">
        <f t="shared" si="255"/>
        <v>0</v>
      </c>
      <c r="DU73" s="46">
        <f t="shared" si="262"/>
        <v>0</v>
      </c>
      <c r="DV73" s="46">
        <f t="shared" si="268"/>
        <v>0</v>
      </c>
      <c r="DW73" s="46">
        <f t="shared" si="272"/>
        <v>0</v>
      </c>
      <c r="DX73" s="46">
        <f t="shared" si="276"/>
        <v>0</v>
      </c>
      <c r="DY73" s="46">
        <f t="shared" si="280"/>
        <v>0</v>
      </c>
      <c r="DZ73" s="46">
        <f t="shared" si="103"/>
        <v>0</v>
      </c>
      <c r="EA73" s="46">
        <f t="shared" si="107"/>
        <v>0</v>
      </c>
      <c r="EB73" s="46">
        <f t="shared" si="111"/>
        <v>0</v>
      </c>
      <c r="EC73" s="46">
        <f t="shared" si="115"/>
        <v>0</v>
      </c>
      <c r="ED73" s="46">
        <f t="shared" si="119"/>
        <v>0</v>
      </c>
      <c r="EE73" s="46">
        <f t="shared" si="123"/>
        <v>0</v>
      </c>
      <c r="EF73" s="46">
        <f t="shared" si="127"/>
        <v>0</v>
      </c>
      <c r="EG73" s="46">
        <f t="shared" si="131"/>
        <v>0</v>
      </c>
      <c r="EH73" s="46">
        <f t="shared" si="135"/>
        <v>0</v>
      </c>
      <c r="EI73" s="46">
        <f t="shared" si="140"/>
        <v>0</v>
      </c>
      <c r="EJ73" s="46">
        <f t="shared" si="147"/>
        <v>0</v>
      </c>
      <c r="EK73" s="46">
        <f t="shared" si="151"/>
        <v>0</v>
      </c>
      <c r="EL73" s="46">
        <f t="shared" si="159"/>
        <v>0</v>
      </c>
      <c r="EM73" s="46">
        <f t="shared" si="166"/>
        <v>0</v>
      </c>
      <c r="EN73" s="46">
        <f t="shared" si="173"/>
        <v>0</v>
      </c>
      <c r="EO73" s="46">
        <f t="shared" si="180"/>
        <v>0</v>
      </c>
      <c r="EP73" s="46">
        <f t="shared" si="187"/>
        <v>0</v>
      </c>
      <c r="EQ73" s="46">
        <f t="shared" si="194"/>
        <v>0</v>
      </c>
      <c r="ER73" s="46">
        <f t="shared" si="201"/>
        <v>0</v>
      </c>
      <c r="ES73" s="46">
        <f t="shared" si="208"/>
        <v>0</v>
      </c>
      <c r="ET73" s="46">
        <f t="shared" si="215"/>
        <v>0</v>
      </c>
      <c r="EU73" s="46">
        <f t="shared" si="222"/>
        <v>0</v>
      </c>
      <c r="EV73" s="46">
        <f t="shared" si="228"/>
        <v>0</v>
      </c>
      <c r="EW73" s="46">
        <f t="shared" si="234"/>
        <v>0</v>
      </c>
      <c r="EX73" s="46">
        <f t="shared" si="241"/>
        <v>0</v>
      </c>
      <c r="EY73" s="46">
        <f t="shared" si="249"/>
        <v>0</v>
      </c>
      <c r="EZ73" s="46">
        <f t="shared" si="256"/>
        <v>0</v>
      </c>
      <c r="FA73" s="46">
        <f t="shared" si="263"/>
        <v>0</v>
      </c>
      <c r="FB73" s="46">
        <f t="shared" si="269"/>
        <v>0</v>
      </c>
      <c r="FC73" s="46">
        <f t="shared" si="273"/>
        <v>0</v>
      </c>
      <c r="FD73" s="46">
        <f t="shared" si="277"/>
        <v>0</v>
      </c>
      <c r="FE73" s="46">
        <f t="shared" si="304"/>
        <v>57155</v>
      </c>
      <c r="FF73" s="47" t="e">
        <f>#REF!*FE73</f>
        <v>#REF!</v>
      </c>
      <c r="FN73" s="24">
        <v>72</v>
      </c>
      <c r="FO73" s="64">
        <f t="shared" si="305"/>
        <v>71</v>
      </c>
      <c r="FP73" s="54">
        <f t="shared" si="299"/>
        <v>142</v>
      </c>
      <c r="FQ73" s="14">
        <f t="shared" si="310"/>
        <v>1420</v>
      </c>
      <c r="FR73" s="65">
        <f t="shared" si="306"/>
        <v>2485</v>
      </c>
      <c r="FS73" s="20">
        <f t="shared" si="316"/>
        <v>4970</v>
      </c>
      <c r="FT73" s="14">
        <f t="shared" si="311"/>
        <v>49700</v>
      </c>
      <c r="FU73" s="21">
        <f t="shared" si="312"/>
        <v>51120</v>
      </c>
      <c r="FV73" s="79">
        <f t="shared" si="322"/>
        <v>91721</v>
      </c>
    </row>
    <row r="74" spans="1:178" ht="87.75">
      <c r="A74" s="46">
        <v>73</v>
      </c>
      <c r="B74" s="46">
        <v>1</v>
      </c>
      <c r="C74" s="47" t="e">
        <f>#REF!</f>
        <v>#REF!</v>
      </c>
      <c r="D74" s="46">
        <v>72</v>
      </c>
      <c r="E74" s="46">
        <f t="shared" si="307"/>
        <v>0</v>
      </c>
      <c r="F74" s="46">
        <f t="shared" si="313"/>
        <v>0</v>
      </c>
      <c r="G74" s="46">
        <f t="shared" si="317"/>
        <v>0</v>
      </c>
      <c r="H74" s="46">
        <f t="shared" si="323"/>
        <v>0</v>
      </c>
      <c r="I74" s="46">
        <f t="shared" si="327"/>
        <v>0</v>
      </c>
      <c r="J74" s="46">
        <f t="shared" si="331"/>
        <v>0</v>
      </c>
      <c r="K74" s="46">
        <f aca="true" t="shared" si="335" ref="K74:K105">IF($FH$2&gt;8,D67,0)</f>
        <v>0</v>
      </c>
      <c r="L74" s="46">
        <f t="shared" si="189"/>
        <v>0</v>
      </c>
      <c r="M74" s="46">
        <f t="shared" si="196"/>
        <v>0</v>
      </c>
      <c r="N74" s="46">
        <f t="shared" si="203"/>
        <v>0</v>
      </c>
      <c r="O74" s="46">
        <f t="shared" si="210"/>
        <v>0</v>
      </c>
      <c r="P74" s="46">
        <f t="shared" si="217"/>
        <v>0</v>
      </c>
      <c r="Q74" s="46">
        <f t="shared" si="224"/>
        <v>0</v>
      </c>
      <c r="R74" s="46">
        <f t="shared" si="229"/>
        <v>0</v>
      </c>
      <c r="S74" s="46">
        <f t="shared" si="236"/>
        <v>0</v>
      </c>
      <c r="T74" s="46">
        <f t="shared" si="243"/>
        <v>0</v>
      </c>
      <c r="U74" s="46">
        <f t="shared" si="251"/>
        <v>0</v>
      </c>
      <c r="V74" s="46">
        <f t="shared" si="258"/>
        <v>0</v>
      </c>
      <c r="W74" s="46">
        <f t="shared" si="265"/>
        <v>0</v>
      </c>
      <c r="X74" s="46">
        <f t="shared" si="270"/>
        <v>0</v>
      </c>
      <c r="Y74" s="46">
        <f t="shared" si="274"/>
        <v>0</v>
      </c>
      <c r="Z74" s="46">
        <f t="shared" si="278"/>
        <v>0</v>
      </c>
      <c r="AA74" s="46">
        <f t="shared" si="281"/>
        <v>0</v>
      </c>
      <c r="AB74" s="46">
        <f t="shared" si="283"/>
        <v>0</v>
      </c>
      <c r="AC74" s="46">
        <f t="shared" si="285"/>
        <v>0</v>
      </c>
      <c r="AD74" s="46">
        <f t="shared" si="287"/>
        <v>0</v>
      </c>
      <c r="AE74" s="46">
        <f t="shared" si="289"/>
        <v>0</v>
      </c>
      <c r="AF74" s="46">
        <f t="shared" si="291"/>
        <v>0</v>
      </c>
      <c r="AG74" s="46">
        <f t="shared" si="293"/>
        <v>0</v>
      </c>
      <c r="AH74" s="46">
        <f t="shared" si="295"/>
        <v>0</v>
      </c>
      <c r="AI74" s="46">
        <f t="shared" si="297"/>
        <v>0</v>
      </c>
      <c r="AJ74" s="46">
        <f t="shared" si="300"/>
        <v>0</v>
      </c>
      <c r="AK74" s="46">
        <f t="shared" si="308"/>
        <v>0</v>
      </c>
      <c r="AL74" s="46">
        <f t="shared" si="314"/>
        <v>0</v>
      </c>
      <c r="AM74" s="46">
        <f t="shared" si="318"/>
        <v>0</v>
      </c>
      <c r="AN74" s="46">
        <f t="shared" si="324"/>
        <v>0</v>
      </c>
      <c r="AO74" s="46">
        <f t="shared" si="328"/>
        <v>0</v>
      </c>
      <c r="AP74" s="46">
        <f t="shared" si="332"/>
        <v>0</v>
      </c>
      <c r="AQ74" s="46">
        <f aca="true" t="shared" si="336" ref="AQ74:AQ105">IF($FH$2&gt;40,D35,0)</f>
        <v>0</v>
      </c>
      <c r="AR74" s="46">
        <f t="shared" si="190"/>
        <v>0</v>
      </c>
      <c r="AS74" s="46">
        <f t="shared" si="197"/>
        <v>0</v>
      </c>
      <c r="AT74" s="46">
        <f t="shared" si="204"/>
        <v>0</v>
      </c>
      <c r="AU74" s="46">
        <f t="shared" si="211"/>
        <v>0</v>
      </c>
      <c r="AV74" s="46">
        <f t="shared" si="218"/>
        <v>0</v>
      </c>
      <c r="AW74" s="46">
        <f t="shared" si="225"/>
        <v>0</v>
      </c>
      <c r="AX74" s="46">
        <f t="shared" si="230"/>
        <v>0</v>
      </c>
      <c r="AY74" s="46">
        <f t="shared" si="237"/>
        <v>0</v>
      </c>
      <c r="AZ74" s="46">
        <f t="shared" si="244"/>
        <v>0</v>
      </c>
      <c r="BA74" s="46">
        <f t="shared" si="252"/>
        <v>0</v>
      </c>
      <c r="BB74" s="46">
        <f t="shared" si="259"/>
        <v>0</v>
      </c>
      <c r="BC74" s="46">
        <f t="shared" si="301"/>
        <v>72</v>
      </c>
      <c r="BD74" s="6" t="e">
        <f>#REF!*BC74</f>
        <v>#REF!</v>
      </c>
      <c r="BE74" s="46">
        <f t="shared" si="245"/>
        <v>2556</v>
      </c>
      <c r="BF74" s="46">
        <f t="shared" si="319"/>
        <v>0</v>
      </c>
      <c r="BG74" s="46">
        <f t="shared" si="320"/>
        <v>0</v>
      </c>
      <c r="BH74" s="46">
        <f t="shared" si="325"/>
        <v>0</v>
      </c>
      <c r="BI74" s="46">
        <f t="shared" si="329"/>
        <v>0</v>
      </c>
      <c r="BJ74" s="46">
        <f t="shared" si="333"/>
        <v>0</v>
      </c>
      <c r="BK74" s="46">
        <f aca="true" t="shared" si="337" ref="BK74:BK105">IF($FH$2&gt;7,BE68,0)</f>
        <v>0</v>
      </c>
      <c r="BL74" s="46">
        <f t="shared" si="191"/>
        <v>0</v>
      </c>
      <c r="BM74" s="46">
        <f t="shared" si="198"/>
        <v>0</v>
      </c>
      <c r="BN74" s="46">
        <f t="shared" si="205"/>
        <v>0</v>
      </c>
      <c r="BO74" s="46">
        <f t="shared" si="212"/>
        <v>0</v>
      </c>
      <c r="BP74" s="46">
        <f t="shared" si="219"/>
        <v>0</v>
      </c>
      <c r="BQ74" s="46">
        <f t="shared" si="226"/>
        <v>0</v>
      </c>
      <c r="BR74" s="46">
        <f t="shared" si="231"/>
        <v>0</v>
      </c>
      <c r="BS74" s="46">
        <f t="shared" si="238"/>
        <v>0</v>
      </c>
      <c r="BT74" s="46">
        <f t="shared" si="246"/>
        <v>0</v>
      </c>
      <c r="BU74" s="46">
        <f t="shared" si="253"/>
        <v>0</v>
      </c>
      <c r="BV74" s="46">
        <f t="shared" si="260"/>
        <v>0</v>
      </c>
      <c r="BW74" s="46">
        <f t="shared" si="266"/>
        <v>0</v>
      </c>
      <c r="BX74" s="46">
        <f t="shared" si="271"/>
        <v>0</v>
      </c>
      <c r="BY74" s="46">
        <f t="shared" si="275"/>
        <v>0</v>
      </c>
      <c r="BZ74" s="46">
        <f t="shared" si="279"/>
        <v>0</v>
      </c>
      <c r="CA74" s="46">
        <f t="shared" si="282"/>
        <v>0</v>
      </c>
      <c r="CB74" s="46">
        <f t="shared" si="284"/>
        <v>0</v>
      </c>
      <c r="CC74" s="46">
        <f t="shared" si="286"/>
        <v>0</v>
      </c>
      <c r="CD74" s="46">
        <f t="shared" si="288"/>
        <v>0</v>
      </c>
      <c r="CE74" s="46">
        <f t="shared" si="290"/>
        <v>0</v>
      </c>
      <c r="CF74" s="46">
        <f t="shared" si="292"/>
        <v>0</v>
      </c>
      <c r="CG74" s="46">
        <f t="shared" si="294"/>
        <v>0</v>
      </c>
      <c r="CH74" s="46">
        <f t="shared" si="296"/>
        <v>0</v>
      </c>
      <c r="CI74" s="46">
        <f t="shared" si="298"/>
        <v>0</v>
      </c>
      <c r="CJ74" s="46">
        <f t="shared" si="302"/>
        <v>0</v>
      </c>
      <c r="CK74" s="46">
        <f t="shared" si="309"/>
        <v>0</v>
      </c>
      <c r="CL74" s="46">
        <f t="shared" si="315"/>
        <v>0</v>
      </c>
      <c r="CM74" s="46">
        <f t="shared" si="321"/>
        <v>0</v>
      </c>
      <c r="CN74" s="46">
        <f t="shared" si="326"/>
        <v>0</v>
      </c>
      <c r="CO74" s="46">
        <f t="shared" si="330"/>
        <v>0</v>
      </c>
      <c r="CP74" s="46">
        <f t="shared" si="334"/>
        <v>0</v>
      </c>
      <c r="CQ74" s="46">
        <f aca="true" t="shared" si="338" ref="CQ74:CQ105">IF($FH$2&gt;39,CG64,0)</f>
        <v>0</v>
      </c>
      <c r="CR74" s="46">
        <f t="shared" si="192"/>
        <v>0</v>
      </c>
      <c r="CS74" s="46">
        <f t="shared" si="199"/>
        <v>0</v>
      </c>
      <c r="CT74" s="46">
        <f t="shared" si="206"/>
        <v>0</v>
      </c>
      <c r="CU74" s="46">
        <f t="shared" si="213"/>
        <v>0</v>
      </c>
      <c r="CV74" s="46">
        <f t="shared" si="220"/>
        <v>0</v>
      </c>
      <c r="CW74" s="46">
        <f t="shared" si="227"/>
        <v>0</v>
      </c>
      <c r="CX74" s="46">
        <f t="shared" si="232"/>
        <v>0</v>
      </c>
      <c r="CY74" s="46">
        <f t="shared" si="239"/>
        <v>0</v>
      </c>
      <c r="CZ74" s="46">
        <f t="shared" si="247"/>
        <v>0</v>
      </c>
      <c r="DA74" s="46">
        <f t="shared" si="254"/>
        <v>0</v>
      </c>
      <c r="DB74" s="46">
        <f t="shared" si="261"/>
        <v>0</v>
      </c>
      <c r="DC74" s="46">
        <f t="shared" si="267"/>
        <v>0</v>
      </c>
      <c r="DD74" s="46">
        <f t="shared" si="303"/>
        <v>2556</v>
      </c>
      <c r="DE74" s="47" t="e">
        <f>#REF!*DD74</f>
        <v>#REF!</v>
      </c>
      <c r="EL74" s="47"/>
      <c r="EM74" s="47"/>
      <c r="EN74" s="47"/>
      <c r="EO74" s="47"/>
      <c r="EP74" s="47"/>
      <c r="EQ74" s="47"/>
      <c r="ER74" s="47"/>
      <c r="ES74" s="47"/>
      <c r="ET74" s="47"/>
      <c r="EU74" s="47"/>
      <c r="EV74" s="47"/>
      <c r="EW74" s="47"/>
      <c r="EX74" s="47"/>
      <c r="EY74" s="47"/>
      <c r="EZ74" s="47"/>
      <c r="FA74" s="47"/>
      <c r="FB74" s="47"/>
      <c r="FC74" s="47"/>
      <c r="FD74" s="47"/>
      <c r="FE74" s="47"/>
      <c r="FN74" s="15">
        <v>73</v>
      </c>
      <c r="FO74" s="69">
        <f t="shared" si="305"/>
        <v>72</v>
      </c>
      <c r="FP74" s="70">
        <f t="shared" si="299"/>
        <v>144</v>
      </c>
      <c r="FQ74" s="14">
        <f t="shared" si="310"/>
        <v>1440</v>
      </c>
      <c r="FR74" s="71">
        <f t="shared" si="306"/>
        <v>2556</v>
      </c>
      <c r="FS74" s="26">
        <f t="shared" si="316"/>
        <v>5112</v>
      </c>
      <c r="FT74" s="14">
        <f t="shared" si="311"/>
        <v>51120</v>
      </c>
      <c r="FU74" s="44">
        <f t="shared" si="312"/>
        <v>52560</v>
      </c>
      <c r="FV74" s="78">
        <f>IF($GK$8="client",((FP74+FS74)*$GK$7),((FO74+FR74)*$GK$7))</f>
        <v>9198</v>
      </c>
    </row>
    <row r="75" spans="1:178" ht="87.75">
      <c r="A75" s="46">
        <v>74</v>
      </c>
      <c r="B75" s="46">
        <v>1</v>
      </c>
      <c r="C75" s="47" t="e">
        <f>#REF!</f>
        <v>#REF!</v>
      </c>
      <c r="D75" s="46">
        <v>73</v>
      </c>
      <c r="E75" s="46">
        <f t="shared" si="307"/>
        <v>0</v>
      </c>
      <c r="F75" s="46">
        <f t="shared" si="313"/>
        <v>0</v>
      </c>
      <c r="G75" s="46">
        <f t="shared" si="317"/>
        <v>0</v>
      </c>
      <c r="H75" s="46">
        <f t="shared" si="323"/>
        <v>0</v>
      </c>
      <c r="I75" s="46">
        <f t="shared" si="327"/>
        <v>0</v>
      </c>
      <c r="J75" s="46">
        <f t="shared" si="331"/>
        <v>0</v>
      </c>
      <c r="K75" s="46">
        <f t="shared" si="335"/>
        <v>0</v>
      </c>
      <c r="L75" s="46">
        <f aca="true" t="shared" si="339" ref="L75:L106">IF($FH$2&gt;9,D67,0)</f>
        <v>0</v>
      </c>
      <c r="M75" s="46">
        <f t="shared" si="196"/>
        <v>0</v>
      </c>
      <c r="N75" s="46">
        <f t="shared" si="203"/>
        <v>0</v>
      </c>
      <c r="O75" s="46">
        <f t="shared" si="210"/>
        <v>0</v>
      </c>
      <c r="P75" s="46">
        <f t="shared" si="217"/>
        <v>0</v>
      </c>
      <c r="Q75" s="46">
        <f t="shared" si="224"/>
        <v>0</v>
      </c>
      <c r="R75" s="46">
        <f t="shared" si="229"/>
        <v>0</v>
      </c>
      <c r="S75" s="46">
        <f t="shared" si="236"/>
        <v>0</v>
      </c>
      <c r="T75" s="46">
        <f t="shared" si="243"/>
        <v>0</v>
      </c>
      <c r="U75" s="46">
        <f t="shared" si="251"/>
        <v>0</v>
      </c>
      <c r="V75" s="46">
        <f t="shared" si="258"/>
        <v>0</v>
      </c>
      <c r="W75" s="46">
        <f t="shared" si="265"/>
        <v>0</v>
      </c>
      <c r="X75" s="46">
        <f t="shared" si="270"/>
        <v>0</v>
      </c>
      <c r="Y75" s="46">
        <f t="shared" si="274"/>
        <v>0</v>
      </c>
      <c r="Z75" s="46">
        <f t="shared" si="278"/>
        <v>0</v>
      </c>
      <c r="AA75" s="46">
        <f t="shared" si="281"/>
        <v>0</v>
      </c>
      <c r="AB75" s="46">
        <f t="shared" si="283"/>
        <v>0</v>
      </c>
      <c r="AC75" s="46">
        <f t="shared" si="285"/>
        <v>0</v>
      </c>
      <c r="AD75" s="46">
        <f t="shared" si="287"/>
        <v>0</v>
      </c>
      <c r="AE75" s="46">
        <f t="shared" si="289"/>
        <v>0</v>
      </c>
      <c r="AF75" s="46">
        <f t="shared" si="291"/>
        <v>0</v>
      </c>
      <c r="AG75" s="46">
        <f t="shared" si="293"/>
        <v>0</v>
      </c>
      <c r="AH75" s="46">
        <f t="shared" si="295"/>
        <v>0</v>
      </c>
      <c r="AI75" s="46">
        <f t="shared" si="297"/>
        <v>0</v>
      </c>
      <c r="AJ75" s="46">
        <f t="shared" si="300"/>
        <v>0</v>
      </c>
      <c r="AK75" s="46">
        <f t="shared" si="308"/>
        <v>0</v>
      </c>
      <c r="AL75" s="46">
        <f t="shared" si="314"/>
        <v>0</v>
      </c>
      <c r="AM75" s="46">
        <f t="shared" si="318"/>
        <v>0</v>
      </c>
      <c r="AN75" s="46">
        <f t="shared" si="324"/>
        <v>0</v>
      </c>
      <c r="AO75" s="46">
        <f t="shared" si="328"/>
        <v>0</v>
      </c>
      <c r="AP75" s="46">
        <f t="shared" si="332"/>
        <v>0</v>
      </c>
      <c r="AQ75" s="46">
        <f t="shared" si="336"/>
        <v>0</v>
      </c>
      <c r="AR75" s="46">
        <f aca="true" t="shared" si="340" ref="AR75:AR106">IF($FH$2&gt;41,D35,0)</f>
        <v>0</v>
      </c>
      <c r="AS75" s="46">
        <f t="shared" si="197"/>
        <v>0</v>
      </c>
      <c r="AT75" s="46">
        <f t="shared" si="204"/>
        <v>0</v>
      </c>
      <c r="AU75" s="46">
        <f t="shared" si="211"/>
        <v>0</v>
      </c>
      <c r="AV75" s="46">
        <f t="shared" si="218"/>
        <v>0</v>
      </c>
      <c r="AW75" s="46">
        <f t="shared" si="225"/>
        <v>0</v>
      </c>
      <c r="AX75" s="46">
        <f t="shared" si="230"/>
        <v>0</v>
      </c>
      <c r="AY75" s="46">
        <f t="shared" si="237"/>
        <v>0</v>
      </c>
      <c r="AZ75" s="46">
        <f t="shared" si="244"/>
        <v>0</v>
      </c>
      <c r="BA75" s="46">
        <f t="shared" si="252"/>
        <v>0</v>
      </c>
      <c r="BB75" s="46">
        <f t="shared" si="259"/>
        <v>0</v>
      </c>
      <c r="BC75" s="46">
        <f t="shared" si="301"/>
        <v>73</v>
      </c>
      <c r="BD75" s="6" t="e">
        <f>#REF!*BC75</f>
        <v>#REF!</v>
      </c>
      <c r="BE75" s="46">
        <f t="shared" si="245"/>
        <v>2628</v>
      </c>
      <c r="BF75" s="46">
        <f t="shared" si="319"/>
        <v>0</v>
      </c>
      <c r="BG75" s="46">
        <f t="shared" si="320"/>
        <v>0</v>
      </c>
      <c r="BH75" s="46">
        <f t="shared" si="325"/>
        <v>0</v>
      </c>
      <c r="BI75" s="46">
        <f t="shared" si="329"/>
        <v>0</v>
      </c>
      <c r="BJ75" s="46">
        <f t="shared" si="333"/>
        <v>0</v>
      </c>
      <c r="BK75" s="46">
        <f t="shared" si="337"/>
        <v>0</v>
      </c>
      <c r="BL75" s="46">
        <f aca="true" t="shared" si="341" ref="BL75:BL106">IF($FH$2&gt;8,BE68,0)</f>
        <v>0</v>
      </c>
      <c r="BM75" s="46">
        <f t="shared" si="198"/>
        <v>0</v>
      </c>
      <c r="BN75" s="46">
        <f t="shared" si="205"/>
        <v>0</v>
      </c>
      <c r="BO75" s="46">
        <f t="shared" si="212"/>
        <v>0</v>
      </c>
      <c r="BP75" s="46">
        <f t="shared" si="219"/>
        <v>0</v>
      </c>
      <c r="BQ75" s="46">
        <f t="shared" si="226"/>
        <v>0</v>
      </c>
      <c r="BR75" s="46">
        <f t="shared" si="231"/>
        <v>0</v>
      </c>
      <c r="BS75" s="46">
        <f t="shared" si="238"/>
        <v>0</v>
      </c>
      <c r="BT75" s="46">
        <f t="shared" si="246"/>
        <v>0</v>
      </c>
      <c r="BU75" s="46">
        <f t="shared" si="253"/>
        <v>0</v>
      </c>
      <c r="BV75" s="46">
        <f t="shared" si="260"/>
        <v>0</v>
      </c>
      <c r="BW75" s="46">
        <f t="shared" si="266"/>
        <v>0</v>
      </c>
      <c r="BX75" s="46">
        <f t="shared" si="271"/>
        <v>0</v>
      </c>
      <c r="BY75" s="46">
        <f t="shared" si="275"/>
        <v>0</v>
      </c>
      <c r="BZ75" s="46">
        <f t="shared" si="279"/>
        <v>0</v>
      </c>
      <c r="CA75" s="46">
        <f t="shared" si="282"/>
        <v>0</v>
      </c>
      <c r="CB75" s="46">
        <f t="shared" si="284"/>
        <v>0</v>
      </c>
      <c r="CC75" s="46">
        <f t="shared" si="286"/>
        <v>0</v>
      </c>
      <c r="CD75" s="46">
        <f t="shared" si="288"/>
        <v>0</v>
      </c>
      <c r="CE75" s="46">
        <f t="shared" si="290"/>
        <v>0</v>
      </c>
      <c r="CF75" s="46">
        <f t="shared" si="292"/>
        <v>0</v>
      </c>
      <c r="CG75" s="46">
        <f t="shared" si="294"/>
        <v>0</v>
      </c>
      <c r="CH75" s="46">
        <f t="shared" si="296"/>
        <v>0</v>
      </c>
      <c r="CI75" s="46">
        <f t="shared" si="298"/>
        <v>0</v>
      </c>
      <c r="CJ75" s="46">
        <f t="shared" si="302"/>
        <v>0</v>
      </c>
      <c r="CK75" s="46">
        <f t="shared" si="309"/>
        <v>0</v>
      </c>
      <c r="CL75" s="46">
        <f t="shared" si="315"/>
        <v>0</v>
      </c>
      <c r="CM75" s="46">
        <f t="shared" si="321"/>
        <v>0</v>
      </c>
      <c r="CN75" s="46">
        <f t="shared" si="326"/>
        <v>0</v>
      </c>
      <c r="CO75" s="46">
        <f t="shared" si="330"/>
        <v>0</v>
      </c>
      <c r="CP75" s="46">
        <f t="shared" si="334"/>
        <v>0</v>
      </c>
      <c r="CQ75" s="46">
        <f t="shared" si="338"/>
        <v>0</v>
      </c>
      <c r="CR75" s="46">
        <f aca="true" t="shared" si="342" ref="CR75:CR106">IF($FH$2&gt;40,CH65,0)</f>
        <v>0</v>
      </c>
      <c r="CS75" s="46">
        <f t="shared" si="199"/>
        <v>0</v>
      </c>
      <c r="CT75" s="46">
        <f t="shared" si="206"/>
        <v>0</v>
      </c>
      <c r="CU75" s="46">
        <f t="shared" si="213"/>
        <v>0</v>
      </c>
      <c r="CV75" s="46">
        <f t="shared" si="220"/>
        <v>0</v>
      </c>
      <c r="CW75" s="46">
        <f t="shared" si="227"/>
        <v>0</v>
      </c>
      <c r="CX75" s="46">
        <f t="shared" si="232"/>
        <v>0</v>
      </c>
      <c r="CY75" s="46">
        <f t="shared" si="239"/>
        <v>0</v>
      </c>
      <c r="CZ75" s="46">
        <f t="shared" si="247"/>
        <v>0</v>
      </c>
      <c r="DA75" s="46">
        <f t="shared" si="254"/>
        <v>0</v>
      </c>
      <c r="DB75" s="46">
        <f t="shared" si="261"/>
        <v>0</v>
      </c>
      <c r="DC75" s="46">
        <f t="shared" si="267"/>
        <v>0</v>
      </c>
      <c r="DD75" s="46">
        <f t="shared" si="303"/>
        <v>2628</v>
      </c>
      <c r="DE75" s="47" t="e">
        <f>#REF!*DD75</f>
        <v>#REF!</v>
      </c>
      <c r="EL75" s="47"/>
      <c r="EM75" s="47"/>
      <c r="EN75" s="47"/>
      <c r="EO75" s="47"/>
      <c r="EP75" s="47"/>
      <c r="EQ75" s="47"/>
      <c r="ER75" s="47"/>
      <c r="ES75" s="47"/>
      <c r="ET75" s="47"/>
      <c r="EU75" s="47"/>
      <c r="EV75" s="47"/>
      <c r="EW75" s="47"/>
      <c r="EX75" s="47"/>
      <c r="EY75" s="47"/>
      <c r="EZ75" s="47"/>
      <c r="FA75" s="47"/>
      <c r="FB75" s="47"/>
      <c r="FC75" s="47"/>
      <c r="FD75" s="47"/>
      <c r="FE75" s="47"/>
      <c r="FN75" s="15">
        <v>74</v>
      </c>
      <c r="FO75" s="69">
        <f t="shared" si="305"/>
        <v>73</v>
      </c>
      <c r="FP75" s="70">
        <f t="shared" si="299"/>
        <v>146</v>
      </c>
      <c r="FQ75" s="14">
        <f t="shared" si="310"/>
        <v>1460</v>
      </c>
      <c r="FR75" s="71">
        <f t="shared" si="306"/>
        <v>2628</v>
      </c>
      <c r="FS75" s="26">
        <f t="shared" si="316"/>
        <v>5256</v>
      </c>
      <c r="FT75" s="14">
        <f t="shared" si="311"/>
        <v>52560</v>
      </c>
      <c r="FU75" s="44">
        <f t="shared" si="312"/>
        <v>54020</v>
      </c>
      <c r="FV75" s="78">
        <f t="shared" si="322"/>
        <v>18651.5</v>
      </c>
    </row>
    <row r="76" spans="1:178" ht="87.75">
      <c r="A76" s="46">
        <v>75</v>
      </c>
      <c r="B76" s="46">
        <v>1</v>
      </c>
      <c r="C76" s="47" t="e">
        <f>#REF!</f>
        <v>#REF!</v>
      </c>
      <c r="D76" s="46">
        <v>74</v>
      </c>
      <c r="E76" s="46">
        <f t="shared" si="307"/>
        <v>0</v>
      </c>
      <c r="F76" s="46">
        <f t="shared" si="313"/>
        <v>0</v>
      </c>
      <c r="G76" s="46">
        <f t="shared" si="317"/>
        <v>0</v>
      </c>
      <c r="H76" s="46">
        <f t="shared" si="323"/>
        <v>0</v>
      </c>
      <c r="I76" s="46">
        <f t="shared" si="327"/>
        <v>0</v>
      </c>
      <c r="J76" s="46">
        <f t="shared" si="331"/>
        <v>0</v>
      </c>
      <c r="K76" s="46">
        <f t="shared" si="335"/>
        <v>0</v>
      </c>
      <c r="L76" s="46">
        <f t="shared" si="339"/>
        <v>0</v>
      </c>
      <c r="M76" s="46">
        <f aca="true" t="shared" si="343" ref="M76:M107">IF($FH$2&gt;10,D67,0)</f>
        <v>0</v>
      </c>
      <c r="N76" s="46">
        <f t="shared" si="203"/>
        <v>0</v>
      </c>
      <c r="O76" s="46">
        <f t="shared" si="210"/>
        <v>0</v>
      </c>
      <c r="P76" s="46">
        <f t="shared" si="217"/>
        <v>0</v>
      </c>
      <c r="Q76" s="46">
        <f t="shared" si="224"/>
        <v>0</v>
      </c>
      <c r="R76" s="46">
        <f t="shared" si="229"/>
        <v>0</v>
      </c>
      <c r="S76" s="46">
        <f t="shared" si="236"/>
        <v>0</v>
      </c>
      <c r="T76" s="46">
        <f t="shared" si="243"/>
        <v>0</v>
      </c>
      <c r="U76" s="46">
        <f t="shared" si="251"/>
        <v>0</v>
      </c>
      <c r="V76" s="46">
        <f t="shared" si="258"/>
        <v>0</v>
      </c>
      <c r="W76" s="46">
        <f t="shared" si="265"/>
        <v>0</v>
      </c>
      <c r="X76" s="46">
        <f t="shared" si="270"/>
        <v>0</v>
      </c>
      <c r="Y76" s="46">
        <f t="shared" si="274"/>
        <v>0</v>
      </c>
      <c r="Z76" s="46">
        <f t="shared" si="278"/>
        <v>0</v>
      </c>
      <c r="AA76" s="46">
        <f t="shared" si="281"/>
        <v>0</v>
      </c>
      <c r="AB76" s="46">
        <f t="shared" si="283"/>
        <v>0</v>
      </c>
      <c r="AC76" s="46">
        <f t="shared" si="285"/>
        <v>0</v>
      </c>
      <c r="AD76" s="46">
        <f t="shared" si="287"/>
        <v>0</v>
      </c>
      <c r="AE76" s="46">
        <f t="shared" si="289"/>
        <v>0</v>
      </c>
      <c r="AF76" s="46">
        <f t="shared" si="291"/>
        <v>0</v>
      </c>
      <c r="AG76" s="46">
        <f t="shared" si="293"/>
        <v>0</v>
      </c>
      <c r="AH76" s="46">
        <f t="shared" si="295"/>
        <v>0</v>
      </c>
      <c r="AI76" s="46">
        <f t="shared" si="297"/>
        <v>0</v>
      </c>
      <c r="AJ76" s="46">
        <f t="shared" si="300"/>
        <v>0</v>
      </c>
      <c r="AK76" s="46">
        <f t="shared" si="308"/>
        <v>0</v>
      </c>
      <c r="AL76" s="46">
        <f t="shared" si="314"/>
        <v>0</v>
      </c>
      <c r="AM76" s="46">
        <f t="shared" si="318"/>
        <v>0</v>
      </c>
      <c r="AN76" s="46">
        <f t="shared" si="324"/>
        <v>0</v>
      </c>
      <c r="AO76" s="46">
        <f t="shared" si="328"/>
        <v>0</v>
      </c>
      <c r="AP76" s="46">
        <f t="shared" si="332"/>
        <v>0</v>
      </c>
      <c r="AQ76" s="46">
        <f t="shared" si="336"/>
        <v>0</v>
      </c>
      <c r="AR76" s="46">
        <f t="shared" si="340"/>
        <v>0</v>
      </c>
      <c r="AS76" s="46">
        <f aca="true" t="shared" si="344" ref="AS76:AS107">IF($FH$2&gt;42,D35,0)</f>
        <v>0</v>
      </c>
      <c r="AT76" s="46">
        <f t="shared" si="204"/>
        <v>0</v>
      </c>
      <c r="AU76" s="46">
        <f t="shared" si="211"/>
        <v>0</v>
      </c>
      <c r="AV76" s="46">
        <f t="shared" si="218"/>
        <v>0</v>
      </c>
      <c r="AW76" s="46">
        <f t="shared" si="225"/>
        <v>0</v>
      </c>
      <c r="AX76" s="46">
        <f t="shared" si="230"/>
        <v>0</v>
      </c>
      <c r="AY76" s="46">
        <f t="shared" si="237"/>
        <v>0</v>
      </c>
      <c r="AZ76" s="46">
        <f t="shared" si="244"/>
        <v>0</v>
      </c>
      <c r="BA76" s="46">
        <f t="shared" si="252"/>
        <v>0</v>
      </c>
      <c r="BB76" s="46">
        <f t="shared" si="259"/>
        <v>0</v>
      </c>
      <c r="BC76" s="46">
        <f t="shared" si="301"/>
        <v>74</v>
      </c>
      <c r="BD76" s="6" t="e">
        <f>#REF!*BC76</f>
        <v>#REF!</v>
      </c>
      <c r="BE76" s="46">
        <f t="shared" si="245"/>
        <v>2701</v>
      </c>
      <c r="BF76" s="46">
        <f t="shared" si="319"/>
        <v>0</v>
      </c>
      <c r="BG76" s="46">
        <f t="shared" si="320"/>
        <v>0</v>
      </c>
      <c r="BH76" s="46">
        <f t="shared" si="325"/>
        <v>0</v>
      </c>
      <c r="BI76" s="46">
        <f t="shared" si="329"/>
        <v>0</v>
      </c>
      <c r="BJ76" s="46">
        <f t="shared" si="333"/>
        <v>0</v>
      </c>
      <c r="BK76" s="46">
        <f t="shared" si="337"/>
        <v>0</v>
      </c>
      <c r="BL76" s="46">
        <f t="shared" si="341"/>
        <v>0</v>
      </c>
      <c r="BM76" s="46">
        <f aca="true" t="shared" si="345" ref="BM76:BM107">IF($FH$2&gt;9,BE68,0)</f>
        <v>0</v>
      </c>
      <c r="BN76" s="46">
        <f t="shared" si="205"/>
        <v>0</v>
      </c>
      <c r="BO76" s="46">
        <f t="shared" si="212"/>
        <v>0</v>
      </c>
      <c r="BP76" s="46">
        <f t="shared" si="219"/>
        <v>0</v>
      </c>
      <c r="BQ76" s="46">
        <f t="shared" si="226"/>
        <v>0</v>
      </c>
      <c r="BR76" s="46">
        <f t="shared" si="231"/>
        <v>0</v>
      </c>
      <c r="BS76" s="46">
        <f t="shared" si="238"/>
        <v>0</v>
      </c>
      <c r="BT76" s="46">
        <f t="shared" si="246"/>
        <v>0</v>
      </c>
      <c r="BU76" s="46">
        <f t="shared" si="253"/>
        <v>0</v>
      </c>
      <c r="BV76" s="46">
        <f t="shared" si="260"/>
        <v>0</v>
      </c>
      <c r="BW76" s="46">
        <f t="shared" si="266"/>
        <v>0</v>
      </c>
      <c r="BX76" s="46">
        <f t="shared" si="271"/>
        <v>0</v>
      </c>
      <c r="BY76" s="46">
        <f t="shared" si="275"/>
        <v>0</v>
      </c>
      <c r="BZ76" s="46">
        <f t="shared" si="279"/>
        <v>0</v>
      </c>
      <c r="CA76" s="46">
        <f t="shared" si="282"/>
        <v>0</v>
      </c>
      <c r="CB76" s="46">
        <f t="shared" si="284"/>
        <v>0</v>
      </c>
      <c r="CC76" s="46">
        <f t="shared" si="286"/>
        <v>0</v>
      </c>
      <c r="CD76" s="46">
        <f t="shared" si="288"/>
        <v>0</v>
      </c>
      <c r="CE76" s="46">
        <f t="shared" si="290"/>
        <v>0</v>
      </c>
      <c r="CF76" s="46">
        <f t="shared" si="292"/>
        <v>0</v>
      </c>
      <c r="CG76" s="46">
        <f t="shared" si="294"/>
        <v>0</v>
      </c>
      <c r="CH76" s="46">
        <f t="shared" si="296"/>
        <v>0</v>
      </c>
      <c r="CI76" s="46">
        <f t="shared" si="298"/>
        <v>0</v>
      </c>
      <c r="CJ76" s="46">
        <f t="shared" si="302"/>
        <v>0</v>
      </c>
      <c r="CK76" s="46">
        <f t="shared" si="309"/>
        <v>0</v>
      </c>
      <c r="CL76" s="46">
        <f t="shared" si="315"/>
        <v>0</v>
      </c>
      <c r="CM76" s="46">
        <f t="shared" si="321"/>
        <v>0</v>
      </c>
      <c r="CN76" s="46">
        <f t="shared" si="326"/>
        <v>0</v>
      </c>
      <c r="CO76" s="46">
        <f t="shared" si="330"/>
        <v>0</v>
      </c>
      <c r="CP76" s="46">
        <f t="shared" si="334"/>
        <v>0</v>
      </c>
      <c r="CQ76" s="46">
        <f t="shared" si="338"/>
        <v>0</v>
      </c>
      <c r="CR76" s="46">
        <f t="shared" si="342"/>
        <v>0</v>
      </c>
      <c r="CS76" s="46">
        <f aca="true" t="shared" si="346" ref="CS76:CS107">IF($FH$2&gt;41,CI66,0)</f>
        <v>0</v>
      </c>
      <c r="CT76" s="46">
        <f t="shared" si="206"/>
        <v>0</v>
      </c>
      <c r="CU76" s="46">
        <f t="shared" si="213"/>
        <v>0</v>
      </c>
      <c r="CV76" s="46">
        <f t="shared" si="220"/>
        <v>0</v>
      </c>
      <c r="CW76" s="46">
        <f t="shared" si="227"/>
        <v>0</v>
      </c>
      <c r="CX76" s="46">
        <f t="shared" si="232"/>
        <v>0</v>
      </c>
      <c r="CY76" s="46">
        <f t="shared" si="239"/>
        <v>0</v>
      </c>
      <c r="CZ76" s="46">
        <f t="shared" si="247"/>
        <v>0</v>
      </c>
      <c r="DA76" s="46">
        <f t="shared" si="254"/>
        <v>0</v>
      </c>
      <c r="DB76" s="46">
        <f t="shared" si="261"/>
        <v>0</v>
      </c>
      <c r="DC76" s="46">
        <f t="shared" si="267"/>
        <v>0</v>
      </c>
      <c r="DD76" s="46">
        <f t="shared" si="303"/>
        <v>2701</v>
      </c>
      <c r="DE76" s="47" t="e">
        <f>#REF!*DD76</f>
        <v>#REF!</v>
      </c>
      <c r="EL76" s="47"/>
      <c r="EM76" s="47"/>
      <c r="EN76" s="47"/>
      <c r="EO76" s="47"/>
      <c r="EP76" s="47"/>
      <c r="EQ76" s="47"/>
      <c r="ER76" s="47"/>
      <c r="ES76" s="47"/>
      <c r="ET76" s="47"/>
      <c r="EU76" s="47"/>
      <c r="EV76" s="47"/>
      <c r="EW76" s="47"/>
      <c r="EX76" s="47"/>
      <c r="EY76" s="47"/>
      <c r="EZ76" s="47"/>
      <c r="FA76" s="47"/>
      <c r="FB76" s="47"/>
      <c r="FC76" s="47"/>
      <c r="FD76" s="47"/>
      <c r="FE76" s="47"/>
      <c r="FN76" s="15">
        <v>75</v>
      </c>
      <c r="FO76" s="69">
        <f t="shared" si="305"/>
        <v>74</v>
      </c>
      <c r="FP76" s="70">
        <f t="shared" si="299"/>
        <v>148</v>
      </c>
      <c r="FQ76" s="14">
        <f t="shared" si="310"/>
        <v>1480</v>
      </c>
      <c r="FR76" s="71">
        <f t="shared" si="306"/>
        <v>2701</v>
      </c>
      <c r="FS76" s="26">
        <f t="shared" si="316"/>
        <v>5402</v>
      </c>
      <c r="FT76" s="14">
        <f t="shared" si="311"/>
        <v>54020</v>
      </c>
      <c r="FU76" s="44">
        <f t="shared" si="312"/>
        <v>55500</v>
      </c>
      <c r="FV76" s="78">
        <f t="shared" si="322"/>
        <v>28364</v>
      </c>
    </row>
    <row r="77" spans="1:178" ht="87.75">
      <c r="A77" s="46">
        <v>76</v>
      </c>
      <c r="B77" s="46">
        <v>1</v>
      </c>
      <c r="C77" s="47" t="e">
        <f>#REF!</f>
        <v>#REF!</v>
      </c>
      <c r="D77" s="46">
        <v>75</v>
      </c>
      <c r="E77" s="46">
        <f t="shared" si="307"/>
        <v>0</v>
      </c>
      <c r="F77" s="46">
        <f t="shared" si="313"/>
        <v>0</v>
      </c>
      <c r="G77" s="46">
        <f t="shared" si="317"/>
        <v>0</v>
      </c>
      <c r="H77" s="46">
        <f t="shared" si="323"/>
        <v>0</v>
      </c>
      <c r="I77" s="46">
        <f t="shared" si="327"/>
        <v>0</v>
      </c>
      <c r="J77" s="46">
        <f t="shared" si="331"/>
        <v>0</v>
      </c>
      <c r="K77" s="46">
        <f t="shared" si="335"/>
        <v>0</v>
      </c>
      <c r="L77" s="46">
        <f t="shared" si="339"/>
        <v>0</v>
      </c>
      <c r="M77" s="46">
        <f t="shared" si="343"/>
        <v>0</v>
      </c>
      <c r="N77" s="46">
        <f aca="true" t="shared" si="347" ref="N77:N108">IF($FH$2&gt;11,D67,0)</f>
        <v>0</v>
      </c>
      <c r="O77" s="46">
        <f t="shared" si="210"/>
        <v>0</v>
      </c>
      <c r="P77" s="46">
        <f t="shared" si="217"/>
        <v>0</v>
      </c>
      <c r="Q77" s="46">
        <f t="shared" si="224"/>
        <v>0</v>
      </c>
      <c r="R77" s="46">
        <f t="shared" si="229"/>
        <v>0</v>
      </c>
      <c r="S77" s="46">
        <f t="shared" si="236"/>
        <v>0</v>
      </c>
      <c r="T77" s="46">
        <f t="shared" si="243"/>
        <v>0</v>
      </c>
      <c r="U77" s="46">
        <f t="shared" si="251"/>
        <v>0</v>
      </c>
      <c r="V77" s="46">
        <f t="shared" si="258"/>
        <v>0</v>
      </c>
      <c r="W77" s="46">
        <f t="shared" si="265"/>
        <v>0</v>
      </c>
      <c r="X77" s="46">
        <f t="shared" si="270"/>
        <v>0</v>
      </c>
      <c r="Y77" s="46">
        <f t="shared" si="274"/>
        <v>0</v>
      </c>
      <c r="Z77" s="46">
        <f t="shared" si="278"/>
        <v>0</v>
      </c>
      <c r="AA77" s="46">
        <f t="shared" si="281"/>
        <v>0</v>
      </c>
      <c r="AB77" s="46">
        <f t="shared" si="283"/>
        <v>0</v>
      </c>
      <c r="AC77" s="46">
        <f t="shared" si="285"/>
        <v>0</v>
      </c>
      <c r="AD77" s="46">
        <f t="shared" si="287"/>
        <v>0</v>
      </c>
      <c r="AE77" s="46">
        <f t="shared" si="289"/>
        <v>0</v>
      </c>
      <c r="AF77" s="46">
        <f t="shared" si="291"/>
        <v>0</v>
      </c>
      <c r="AG77" s="46">
        <f t="shared" si="293"/>
        <v>0</v>
      </c>
      <c r="AH77" s="46">
        <f t="shared" si="295"/>
        <v>0</v>
      </c>
      <c r="AI77" s="46">
        <f t="shared" si="297"/>
        <v>0</v>
      </c>
      <c r="AJ77" s="46">
        <f t="shared" si="300"/>
        <v>0</v>
      </c>
      <c r="AK77" s="46">
        <f t="shared" si="308"/>
        <v>0</v>
      </c>
      <c r="AL77" s="46">
        <f t="shared" si="314"/>
        <v>0</v>
      </c>
      <c r="AM77" s="46">
        <f t="shared" si="318"/>
        <v>0</v>
      </c>
      <c r="AN77" s="46">
        <f t="shared" si="324"/>
        <v>0</v>
      </c>
      <c r="AO77" s="46">
        <f t="shared" si="328"/>
        <v>0</v>
      </c>
      <c r="AP77" s="46">
        <f t="shared" si="332"/>
        <v>0</v>
      </c>
      <c r="AQ77" s="46">
        <f t="shared" si="336"/>
        <v>0</v>
      </c>
      <c r="AR77" s="46">
        <f t="shared" si="340"/>
        <v>0</v>
      </c>
      <c r="AS77" s="46">
        <f t="shared" si="344"/>
        <v>0</v>
      </c>
      <c r="AT77" s="46">
        <f aca="true" t="shared" si="348" ref="AT77:AT108">IF($FH$2&gt;43,D35,0)</f>
        <v>0</v>
      </c>
      <c r="AU77" s="46">
        <f t="shared" si="211"/>
        <v>0</v>
      </c>
      <c r="AV77" s="46">
        <f t="shared" si="218"/>
        <v>0</v>
      </c>
      <c r="AW77" s="46">
        <f t="shared" si="225"/>
        <v>0</v>
      </c>
      <c r="AX77" s="46">
        <f t="shared" si="230"/>
        <v>0</v>
      </c>
      <c r="AY77" s="46">
        <f t="shared" si="237"/>
        <v>0</v>
      </c>
      <c r="AZ77" s="46">
        <f t="shared" si="244"/>
        <v>0</v>
      </c>
      <c r="BA77" s="46">
        <f t="shared" si="252"/>
        <v>0</v>
      </c>
      <c r="BB77" s="46">
        <f t="shared" si="259"/>
        <v>0</v>
      </c>
      <c r="BC77" s="46">
        <f t="shared" si="301"/>
        <v>75</v>
      </c>
      <c r="BD77" s="6" t="e">
        <f>#REF!*BC77</f>
        <v>#REF!</v>
      </c>
      <c r="BE77" s="46">
        <f t="shared" si="245"/>
        <v>2775</v>
      </c>
      <c r="BF77" s="46">
        <f t="shared" si="319"/>
        <v>0</v>
      </c>
      <c r="BG77" s="46">
        <f t="shared" si="320"/>
        <v>0</v>
      </c>
      <c r="BH77" s="46">
        <f t="shared" si="325"/>
        <v>0</v>
      </c>
      <c r="BI77" s="46">
        <f t="shared" si="329"/>
        <v>0</v>
      </c>
      <c r="BJ77" s="46">
        <f t="shared" si="333"/>
        <v>0</v>
      </c>
      <c r="BK77" s="46">
        <f t="shared" si="337"/>
        <v>0</v>
      </c>
      <c r="BL77" s="46">
        <f t="shared" si="341"/>
        <v>0</v>
      </c>
      <c r="BM77" s="46">
        <f t="shared" si="345"/>
        <v>0</v>
      </c>
      <c r="BN77" s="46">
        <f aca="true" t="shared" si="349" ref="BN77:BN108">IF($FH$2&gt;10,BE68,0)</f>
        <v>0</v>
      </c>
      <c r="BO77" s="46">
        <f t="shared" si="212"/>
        <v>0</v>
      </c>
      <c r="BP77" s="46">
        <f t="shared" si="219"/>
        <v>0</v>
      </c>
      <c r="BQ77" s="46">
        <f t="shared" si="226"/>
        <v>0</v>
      </c>
      <c r="BR77" s="46">
        <f t="shared" si="231"/>
        <v>0</v>
      </c>
      <c r="BS77" s="46">
        <f t="shared" si="238"/>
        <v>0</v>
      </c>
      <c r="BT77" s="46">
        <f t="shared" si="246"/>
        <v>0</v>
      </c>
      <c r="BU77" s="46">
        <f t="shared" si="253"/>
        <v>0</v>
      </c>
      <c r="BV77" s="46">
        <f t="shared" si="260"/>
        <v>0</v>
      </c>
      <c r="BW77" s="46">
        <f t="shared" si="266"/>
        <v>0</v>
      </c>
      <c r="BX77" s="46">
        <f t="shared" si="271"/>
        <v>0</v>
      </c>
      <c r="BY77" s="46">
        <f t="shared" si="275"/>
        <v>0</v>
      </c>
      <c r="BZ77" s="46">
        <f t="shared" si="279"/>
        <v>0</v>
      </c>
      <c r="CA77" s="46">
        <f t="shared" si="282"/>
        <v>0</v>
      </c>
      <c r="CB77" s="46">
        <f t="shared" si="284"/>
        <v>0</v>
      </c>
      <c r="CC77" s="46">
        <f t="shared" si="286"/>
        <v>0</v>
      </c>
      <c r="CD77" s="46">
        <f t="shared" si="288"/>
        <v>0</v>
      </c>
      <c r="CE77" s="46">
        <f t="shared" si="290"/>
        <v>0</v>
      </c>
      <c r="CF77" s="46">
        <f t="shared" si="292"/>
        <v>0</v>
      </c>
      <c r="CG77" s="46">
        <f t="shared" si="294"/>
        <v>0</v>
      </c>
      <c r="CH77" s="46">
        <f t="shared" si="296"/>
        <v>0</v>
      </c>
      <c r="CI77" s="46">
        <f t="shared" si="298"/>
        <v>0</v>
      </c>
      <c r="CJ77" s="46">
        <f t="shared" si="302"/>
        <v>0</v>
      </c>
      <c r="CK77" s="46">
        <f t="shared" si="309"/>
        <v>0</v>
      </c>
      <c r="CL77" s="46">
        <f t="shared" si="315"/>
        <v>0</v>
      </c>
      <c r="CM77" s="46">
        <f t="shared" si="321"/>
        <v>0</v>
      </c>
      <c r="CN77" s="46">
        <f t="shared" si="326"/>
        <v>0</v>
      </c>
      <c r="CO77" s="46">
        <f t="shared" si="330"/>
        <v>0</v>
      </c>
      <c r="CP77" s="46">
        <f t="shared" si="334"/>
        <v>0</v>
      </c>
      <c r="CQ77" s="46">
        <f t="shared" si="338"/>
        <v>0</v>
      </c>
      <c r="CR77" s="46">
        <f t="shared" si="342"/>
        <v>0</v>
      </c>
      <c r="CS77" s="46">
        <f t="shared" si="346"/>
        <v>0</v>
      </c>
      <c r="CT77" s="46">
        <f aca="true" t="shared" si="350" ref="CT77:CT108">IF($FH$2&gt;42,CJ67,0)</f>
        <v>0</v>
      </c>
      <c r="CU77" s="46">
        <f t="shared" si="213"/>
        <v>0</v>
      </c>
      <c r="CV77" s="46">
        <f t="shared" si="220"/>
        <v>0</v>
      </c>
      <c r="CW77" s="46">
        <f t="shared" si="227"/>
        <v>0</v>
      </c>
      <c r="CX77" s="46">
        <f t="shared" si="232"/>
        <v>0</v>
      </c>
      <c r="CY77" s="46">
        <f t="shared" si="239"/>
        <v>0</v>
      </c>
      <c r="CZ77" s="46">
        <f t="shared" si="247"/>
        <v>0</v>
      </c>
      <c r="DA77" s="46">
        <f t="shared" si="254"/>
        <v>0</v>
      </c>
      <c r="DB77" s="46">
        <f t="shared" si="261"/>
        <v>0</v>
      </c>
      <c r="DC77" s="46">
        <f t="shared" si="267"/>
        <v>0</v>
      </c>
      <c r="DD77" s="46">
        <f t="shared" si="303"/>
        <v>2775</v>
      </c>
      <c r="DE77" s="47" t="e">
        <f>#REF!*DD77</f>
        <v>#REF!</v>
      </c>
      <c r="FN77" s="15">
        <v>76</v>
      </c>
      <c r="FO77" s="69">
        <f t="shared" si="305"/>
        <v>75</v>
      </c>
      <c r="FP77" s="70">
        <f t="shared" si="299"/>
        <v>150</v>
      </c>
      <c r="FQ77" s="14">
        <f t="shared" si="310"/>
        <v>1500</v>
      </c>
      <c r="FR77" s="71">
        <f t="shared" si="306"/>
        <v>2775</v>
      </c>
      <c r="FS77" s="26">
        <f t="shared" si="316"/>
        <v>5550</v>
      </c>
      <c r="FT77" s="14">
        <f t="shared" si="311"/>
        <v>55500</v>
      </c>
      <c r="FU77" s="44">
        <f t="shared" si="312"/>
        <v>57000</v>
      </c>
      <c r="FV77" s="78">
        <f t="shared" si="322"/>
        <v>38339</v>
      </c>
    </row>
    <row r="78" spans="1:178" ht="87.75">
      <c r="A78" s="46">
        <v>77</v>
      </c>
      <c r="B78" s="46">
        <v>1</v>
      </c>
      <c r="C78" s="47" t="e">
        <f>#REF!</f>
        <v>#REF!</v>
      </c>
      <c r="D78" s="46">
        <v>76</v>
      </c>
      <c r="E78" s="46">
        <f t="shared" si="307"/>
        <v>0</v>
      </c>
      <c r="F78" s="46">
        <f t="shared" si="313"/>
        <v>0</v>
      </c>
      <c r="G78" s="46">
        <f t="shared" si="317"/>
        <v>0</v>
      </c>
      <c r="H78" s="46">
        <f t="shared" si="323"/>
        <v>0</v>
      </c>
      <c r="I78" s="46">
        <f t="shared" si="327"/>
        <v>0</v>
      </c>
      <c r="J78" s="46">
        <f t="shared" si="331"/>
        <v>0</v>
      </c>
      <c r="K78" s="46">
        <f t="shared" si="335"/>
        <v>0</v>
      </c>
      <c r="L78" s="46">
        <f t="shared" si="339"/>
        <v>0</v>
      </c>
      <c r="M78" s="46">
        <f t="shared" si="343"/>
        <v>0</v>
      </c>
      <c r="N78" s="46">
        <f t="shared" si="347"/>
        <v>0</v>
      </c>
      <c r="O78" s="46">
        <f aca="true" t="shared" si="351" ref="O78:O109">IF($FH$2&gt;12,D67,0)</f>
        <v>0</v>
      </c>
      <c r="P78" s="46">
        <f t="shared" si="217"/>
        <v>0</v>
      </c>
      <c r="Q78" s="46">
        <f t="shared" si="224"/>
        <v>0</v>
      </c>
      <c r="R78" s="46">
        <f t="shared" si="229"/>
        <v>0</v>
      </c>
      <c r="S78" s="46">
        <f t="shared" si="236"/>
        <v>0</v>
      </c>
      <c r="T78" s="46">
        <f t="shared" si="243"/>
        <v>0</v>
      </c>
      <c r="U78" s="46">
        <f t="shared" si="251"/>
        <v>0</v>
      </c>
      <c r="V78" s="46">
        <f t="shared" si="258"/>
        <v>0</v>
      </c>
      <c r="W78" s="46">
        <f t="shared" si="265"/>
        <v>0</v>
      </c>
      <c r="X78" s="46">
        <f t="shared" si="270"/>
        <v>0</v>
      </c>
      <c r="Y78" s="46">
        <f t="shared" si="274"/>
        <v>0</v>
      </c>
      <c r="Z78" s="46">
        <f t="shared" si="278"/>
        <v>0</v>
      </c>
      <c r="AA78" s="46">
        <f t="shared" si="281"/>
        <v>0</v>
      </c>
      <c r="AB78" s="46">
        <f t="shared" si="283"/>
        <v>0</v>
      </c>
      <c r="AC78" s="46">
        <f t="shared" si="285"/>
        <v>0</v>
      </c>
      <c r="AD78" s="46">
        <f t="shared" si="287"/>
        <v>0</v>
      </c>
      <c r="AE78" s="46">
        <f t="shared" si="289"/>
        <v>0</v>
      </c>
      <c r="AF78" s="46">
        <f t="shared" si="291"/>
        <v>0</v>
      </c>
      <c r="AG78" s="46">
        <f t="shared" si="293"/>
        <v>0</v>
      </c>
      <c r="AH78" s="46">
        <f t="shared" si="295"/>
        <v>0</v>
      </c>
      <c r="AI78" s="46">
        <f t="shared" si="297"/>
        <v>0</v>
      </c>
      <c r="AJ78" s="46">
        <f t="shared" si="300"/>
        <v>0</v>
      </c>
      <c r="AK78" s="46">
        <f t="shared" si="308"/>
        <v>0</v>
      </c>
      <c r="AL78" s="46">
        <f t="shared" si="314"/>
        <v>0</v>
      </c>
      <c r="AM78" s="46">
        <f t="shared" si="318"/>
        <v>0</v>
      </c>
      <c r="AN78" s="46">
        <f t="shared" si="324"/>
        <v>0</v>
      </c>
      <c r="AO78" s="46">
        <f t="shared" si="328"/>
        <v>0</v>
      </c>
      <c r="AP78" s="46">
        <f t="shared" si="332"/>
        <v>0</v>
      </c>
      <c r="AQ78" s="46">
        <f t="shared" si="336"/>
        <v>0</v>
      </c>
      <c r="AR78" s="46">
        <f t="shared" si="340"/>
        <v>0</v>
      </c>
      <c r="AS78" s="46">
        <f t="shared" si="344"/>
        <v>0</v>
      </c>
      <c r="AT78" s="46">
        <f t="shared" si="348"/>
        <v>0</v>
      </c>
      <c r="AU78" s="46">
        <f aca="true" t="shared" si="352" ref="AU78:AU109">IF($FH$2&gt;44,D35,0)</f>
        <v>0</v>
      </c>
      <c r="AV78" s="46">
        <f t="shared" si="218"/>
        <v>0</v>
      </c>
      <c r="AW78" s="46">
        <f t="shared" si="225"/>
        <v>0</v>
      </c>
      <c r="AX78" s="46">
        <f t="shared" si="230"/>
        <v>0</v>
      </c>
      <c r="AY78" s="46">
        <f t="shared" si="237"/>
        <v>0</v>
      </c>
      <c r="AZ78" s="46">
        <f t="shared" si="244"/>
        <v>0</v>
      </c>
      <c r="BA78" s="46">
        <f t="shared" si="252"/>
        <v>0</v>
      </c>
      <c r="BB78" s="46">
        <f t="shared" si="259"/>
        <v>0</v>
      </c>
      <c r="BC78" s="46">
        <f t="shared" si="301"/>
        <v>76</v>
      </c>
      <c r="BD78" s="6" t="e">
        <f>#REF!*BC78</f>
        <v>#REF!</v>
      </c>
      <c r="BE78" s="46">
        <f t="shared" si="245"/>
        <v>2850</v>
      </c>
      <c r="BF78" s="46">
        <f t="shared" si="319"/>
        <v>0</v>
      </c>
      <c r="BG78" s="46">
        <f t="shared" si="320"/>
        <v>0</v>
      </c>
      <c r="BH78" s="46">
        <f t="shared" si="325"/>
        <v>0</v>
      </c>
      <c r="BI78" s="46">
        <f t="shared" si="329"/>
        <v>0</v>
      </c>
      <c r="BJ78" s="46">
        <f t="shared" si="333"/>
        <v>0</v>
      </c>
      <c r="BK78" s="46">
        <f t="shared" si="337"/>
        <v>0</v>
      </c>
      <c r="BL78" s="46">
        <f t="shared" si="341"/>
        <v>0</v>
      </c>
      <c r="BM78" s="46">
        <f t="shared" si="345"/>
        <v>0</v>
      </c>
      <c r="BN78" s="46">
        <f t="shared" si="349"/>
        <v>0</v>
      </c>
      <c r="BO78" s="46">
        <f aca="true" t="shared" si="353" ref="BO78:BO109">IF($FH$2&gt;11,BE68,0)</f>
        <v>0</v>
      </c>
      <c r="BP78" s="46">
        <f t="shared" si="219"/>
        <v>0</v>
      </c>
      <c r="BQ78" s="46">
        <f t="shared" si="226"/>
        <v>0</v>
      </c>
      <c r="BR78" s="46">
        <f t="shared" si="231"/>
        <v>0</v>
      </c>
      <c r="BS78" s="46">
        <f t="shared" si="238"/>
        <v>0</v>
      </c>
      <c r="BT78" s="46">
        <f t="shared" si="246"/>
        <v>0</v>
      </c>
      <c r="BU78" s="46">
        <f t="shared" si="253"/>
        <v>0</v>
      </c>
      <c r="BV78" s="46">
        <f t="shared" si="260"/>
        <v>0</v>
      </c>
      <c r="BW78" s="46">
        <f t="shared" si="266"/>
        <v>0</v>
      </c>
      <c r="BX78" s="46">
        <f t="shared" si="271"/>
        <v>0</v>
      </c>
      <c r="BY78" s="46">
        <f t="shared" si="275"/>
        <v>0</v>
      </c>
      <c r="BZ78" s="46">
        <f t="shared" si="279"/>
        <v>0</v>
      </c>
      <c r="CA78" s="46">
        <f t="shared" si="282"/>
        <v>0</v>
      </c>
      <c r="CB78" s="46">
        <f t="shared" si="284"/>
        <v>0</v>
      </c>
      <c r="CC78" s="46">
        <f t="shared" si="286"/>
        <v>0</v>
      </c>
      <c r="CD78" s="46">
        <f t="shared" si="288"/>
        <v>0</v>
      </c>
      <c r="CE78" s="46">
        <f t="shared" si="290"/>
        <v>0</v>
      </c>
      <c r="CF78" s="46">
        <f t="shared" si="292"/>
        <v>0</v>
      </c>
      <c r="CG78" s="46">
        <f t="shared" si="294"/>
        <v>0</v>
      </c>
      <c r="CH78" s="46">
        <f t="shared" si="296"/>
        <v>0</v>
      </c>
      <c r="CI78" s="46">
        <f t="shared" si="298"/>
        <v>0</v>
      </c>
      <c r="CJ78" s="46">
        <f t="shared" si="302"/>
        <v>0</v>
      </c>
      <c r="CK78" s="46">
        <f t="shared" si="309"/>
        <v>0</v>
      </c>
      <c r="CL78" s="46">
        <f t="shared" si="315"/>
        <v>0</v>
      </c>
      <c r="CM78" s="46">
        <f t="shared" si="321"/>
        <v>0</v>
      </c>
      <c r="CN78" s="46">
        <f t="shared" si="326"/>
        <v>0</v>
      </c>
      <c r="CO78" s="46">
        <f t="shared" si="330"/>
        <v>0</v>
      </c>
      <c r="CP78" s="46">
        <f t="shared" si="334"/>
        <v>0</v>
      </c>
      <c r="CQ78" s="46">
        <f t="shared" si="338"/>
        <v>0</v>
      </c>
      <c r="CR78" s="46">
        <f t="shared" si="342"/>
        <v>0</v>
      </c>
      <c r="CS78" s="46">
        <f t="shared" si="346"/>
        <v>0</v>
      </c>
      <c r="CT78" s="46">
        <f t="shared" si="350"/>
        <v>0</v>
      </c>
      <c r="CU78" s="46">
        <f aca="true" t="shared" si="354" ref="CU78:CU109">IF($FH$2&gt;43,CK68,0)</f>
        <v>0</v>
      </c>
      <c r="CV78" s="46">
        <f t="shared" si="220"/>
        <v>0</v>
      </c>
      <c r="CW78" s="46">
        <f t="shared" si="227"/>
        <v>0</v>
      </c>
      <c r="CX78" s="46">
        <f t="shared" si="232"/>
        <v>0</v>
      </c>
      <c r="CY78" s="46">
        <f t="shared" si="239"/>
        <v>0</v>
      </c>
      <c r="CZ78" s="46">
        <f t="shared" si="247"/>
        <v>0</v>
      </c>
      <c r="DA78" s="46">
        <f t="shared" si="254"/>
        <v>0</v>
      </c>
      <c r="DB78" s="46">
        <f t="shared" si="261"/>
        <v>0</v>
      </c>
      <c r="DC78" s="46">
        <f t="shared" si="267"/>
        <v>0</v>
      </c>
      <c r="DD78" s="46">
        <f t="shared" si="303"/>
        <v>2850</v>
      </c>
      <c r="DE78" s="47" t="e">
        <f>#REF!*DD78</f>
        <v>#REF!</v>
      </c>
      <c r="FN78" s="15">
        <v>77</v>
      </c>
      <c r="FO78" s="69">
        <f t="shared" si="305"/>
        <v>76</v>
      </c>
      <c r="FP78" s="70">
        <f t="shared" si="299"/>
        <v>152</v>
      </c>
      <c r="FQ78" s="14">
        <f t="shared" si="310"/>
        <v>1520</v>
      </c>
      <c r="FR78" s="71">
        <f t="shared" si="306"/>
        <v>2850</v>
      </c>
      <c r="FS78" s="26">
        <f t="shared" si="316"/>
        <v>5700</v>
      </c>
      <c r="FT78" s="14">
        <f t="shared" si="311"/>
        <v>57000</v>
      </c>
      <c r="FU78" s="44">
        <f t="shared" si="312"/>
        <v>58520</v>
      </c>
      <c r="FV78" s="78">
        <f t="shared" si="322"/>
        <v>48580</v>
      </c>
    </row>
    <row r="79" spans="1:178" ht="87.75">
      <c r="A79" s="46">
        <v>78</v>
      </c>
      <c r="B79" s="46">
        <v>1</v>
      </c>
      <c r="C79" s="47" t="e">
        <f>#REF!</f>
        <v>#REF!</v>
      </c>
      <c r="D79" s="46">
        <v>77</v>
      </c>
      <c r="E79" s="46">
        <f t="shared" si="307"/>
        <v>0</v>
      </c>
      <c r="F79" s="46">
        <f t="shared" si="313"/>
        <v>0</v>
      </c>
      <c r="G79" s="46">
        <f t="shared" si="317"/>
        <v>0</v>
      </c>
      <c r="H79" s="46">
        <f t="shared" si="323"/>
        <v>0</v>
      </c>
      <c r="I79" s="46">
        <f t="shared" si="327"/>
        <v>0</v>
      </c>
      <c r="J79" s="46">
        <f t="shared" si="331"/>
        <v>0</v>
      </c>
      <c r="K79" s="46">
        <f t="shared" si="335"/>
        <v>0</v>
      </c>
      <c r="L79" s="46">
        <f t="shared" si="339"/>
        <v>0</v>
      </c>
      <c r="M79" s="46">
        <f t="shared" si="343"/>
        <v>0</v>
      </c>
      <c r="N79" s="46">
        <f t="shared" si="347"/>
        <v>0</v>
      </c>
      <c r="O79" s="46">
        <f t="shared" si="351"/>
        <v>0</v>
      </c>
      <c r="P79" s="46">
        <f aca="true" t="shared" si="355" ref="P79:P110">IF($FH$2&gt;13,D67,0)</f>
        <v>0</v>
      </c>
      <c r="Q79" s="46">
        <f t="shared" si="224"/>
        <v>0</v>
      </c>
      <c r="R79" s="46">
        <f t="shared" si="229"/>
        <v>0</v>
      </c>
      <c r="S79" s="46">
        <f t="shared" si="236"/>
        <v>0</v>
      </c>
      <c r="T79" s="46">
        <f t="shared" si="243"/>
        <v>0</v>
      </c>
      <c r="U79" s="46">
        <f t="shared" si="251"/>
        <v>0</v>
      </c>
      <c r="V79" s="46">
        <f t="shared" si="258"/>
        <v>0</v>
      </c>
      <c r="W79" s="46">
        <f t="shared" si="265"/>
        <v>0</v>
      </c>
      <c r="X79" s="46">
        <f t="shared" si="270"/>
        <v>0</v>
      </c>
      <c r="Y79" s="46">
        <f t="shared" si="274"/>
        <v>0</v>
      </c>
      <c r="Z79" s="46">
        <f t="shared" si="278"/>
        <v>0</v>
      </c>
      <c r="AA79" s="46">
        <f t="shared" si="281"/>
        <v>0</v>
      </c>
      <c r="AB79" s="46">
        <f t="shared" si="283"/>
        <v>0</v>
      </c>
      <c r="AC79" s="46">
        <f t="shared" si="285"/>
        <v>0</v>
      </c>
      <c r="AD79" s="46">
        <f t="shared" si="287"/>
        <v>0</v>
      </c>
      <c r="AE79" s="46">
        <f t="shared" si="289"/>
        <v>0</v>
      </c>
      <c r="AF79" s="46">
        <f t="shared" si="291"/>
        <v>0</v>
      </c>
      <c r="AG79" s="46">
        <f t="shared" si="293"/>
        <v>0</v>
      </c>
      <c r="AH79" s="46">
        <f t="shared" si="295"/>
        <v>0</v>
      </c>
      <c r="AI79" s="46">
        <f t="shared" si="297"/>
        <v>0</v>
      </c>
      <c r="AJ79" s="46">
        <f t="shared" si="300"/>
        <v>0</v>
      </c>
      <c r="AK79" s="46">
        <f t="shared" si="308"/>
        <v>0</v>
      </c>
      <c r="AL79" s="46">
        <f t="shared" si="314"/>
        <v>0</v>
      </c>
      <c r="AM79" s="46">
        <f t="shared" si="318"/>
        <v>0</v>
      </c>
      <c r="AN79" s="46">
        <f t="shared" si="324"/>
        <v>0</v>
      </c>
      <c r="AO79" s="46">
        <f t="shared" si="328"/>
        <v>0</v>
      </c>
      <c r="AP79" s="46">
        <f t="shared" si="332"/>
        <v>0</v>
      </c>
      <c r="AQ79" s="46">
        <f t="shared" si="336"/>
        <v>0</v>
      </c>
      <c r="AR79" s="46">
        <f t="shared" si="340"/>
        <v>0</v>
      </c>
      <c r="AS79" s="46">
        <f t="shared" si="344"/>
        <v>0</v>
      </c>
      <c r="AT79" s="46">
        <f t="shared" si="348"/>
        <v>0</v>
      </c>
      <c r="AU79" s="46">
        <f t="shared" si="352"/>
        <v>0</v>
      </c>
      <c r="AV79" s="46">
        <f aca="true" t="shared" si="356" ref="AV79:AV110">IF($FH$2&gt;45,D35,0)</f>
        <v>0</v>
      </c>
      <c r="AW79" s="46">
        <f t="shared" si="225"/>
        <v>0</v>
      </c>
      <c r="AX79" s="46">
        <f t="shared" si="230"/>
        <v>0</v>
      </c>
      <c r="AY79" s="46">
        <f t="shared" si="237"/>
        <v>0</v>
      </c>
      <c r="AZ79" s="46">
        <f t="shared" si="244"/>
        <v>0</v>
      </c>
      <c r="BA79" s="46">
        <f t="shared" si="252"/>
        <v>0</v>
      </c>
      <c r="BB79" s="46">
        <f t="shared" si="259"/>
        <v>0</v>
      </c>
      <c r="BC79" s="46">
        <f t="shared" si="301"/>
        <v>77</v>
      </c>
      <c r="BD79" s="6" t="e">
        <f>#REF!*BC79</f>
        <v>#REF!</v>
      </c>
      <c r="BE79" s="46">
        <f t="shared" si="245"/>
        <v>2926</v>
      </c>
      <c r="BF79" s="46">
        <f t="shared" si="319"/>
        <v>0</v>
      </c>
      <c r="BG79" s="46">
        <f t="shared" si="320"/>
        <v>0</v>
      </c>
      <c r="BH79" s="46">
        <f t="shared" si="325"/>
        <v>0</v>
      </c>
      <c r="BI79" s="46">
        <f t="shared" si="329"/>
        <v>0</v>
      </c>
      <c r="BJ79" s="46">
        <f t="shared" si="333"/>
        <v>0</v>
      </c>
      <c r="BK79" s="46">
        <f t="shared" si="337"/>
        <v>0</v>
      </c>
      <c r="BL79" s="46">
        <f t="shared" si="341"/>
        <v>0</v>
      </c>
      <c r="BM79" s="46">
        <f t="shared" si="345"/>
        <v>0</v>
      </c>
      <c r="BN79" s="46">
        <f t="shared" si="349"/>
        <v>0</v>
      </c>
      <c r="BO79" s="46">
        <f t="shared" si="353"/>
        <v>0</v>
      </c>
      <c r="BP79" s="46">
        <f aca="true" t="shared" si="357" ref="BP79:BP110">IF($FH$2&gt;12,BE68,0)</f>
        <v>0</v>
      </c>
      <c r="BQ79" s="46">
        <f t="shared" si="226"/>
        <v>0</v>
      </c>
      <c r="BR79" s="46">
        <f t="shared" si="231"/>
        <v>0</v>
      </c>
      <c r="BS79" s="46">
        <f t="shared" si="238"/>
        <v>0</v>
      </c>
      <c r="BT79" s="46">
        <f t="shared" si="246"/>
        <v>0</v>
      </c>
      <c r="BU79" s="46">
        <f t="shared" si="253"/>
        <v>0</v>
      </c>
      <c r="BV79" s="46">
        <f t="shared" si="260"/>
        <v>0</v>
      </c>
      <c r="BW79" s="46">
        <f t="shared" si="266"/>
        <v>0</v>
      </c>
      <c r="BX79" s="46">
        <f t="shared" si="271"/>
        <v>0</v>
      </c>
      <c r="BY79" s="46">
        <f t="shared" si="275"/>
        <v>0</v>
      </c>
      <c r="BZ79" s="46">
        <f t="shared" si="279"/>
        <v>0</v>
      </c>
      <c r="CA79" s="46">
        <f t="shared" si="282"/>
        <v>0</v>
      </c>
      <c r="CB79" s="46">
        <f t="shared" si="284"/>
        <v>0</v>
      </c>
      <c r="CC79" s="46">
        <f t="shared" si="286"/>
        <v>0</v>
      </c>
      <c r="CD79" s="46">
        <f t="shared" si="288"/>
        <v>0</v>
      </c>
      <c r="CE79" s="46">
        <f t="shared" si="290"/>
        <v>0</v>
      </c>
      <c r="CF79" s="46">
        <f t="shared" si="292"/>
        <v>0</v>
      </c>
      <c r="CG79" s="46">
        <f t="shared" si="294"/>
        <v>0</v>
      </c>
      <c r="CH79" s="46">
        <f t="shared" si="296"/>
        <v>0</v>
      </c>
      <c r="CI79" s="46">
        <f t="shared" si="298"/>
        <v>0</v>
      </c>
      <c r="CJ79" s="46">
        <f t="shared" si="302"/>
        <v>0</v>
      </c>
      <c r="CK79" s="46">
        <f t="shared" si="309"/>
        <v>0</v>
      </c>
      <c r="CL79" s="46">
        <f t="shared" si="315"/>
        <v>0</v>
      </c>
      <c r="CM79" s="46">
        <f t="shared" si="321"/>
        <v>0</v>
      </c>
      <c r="CN79" s="46">
        <f t="shared" si="326"/>
        <v>0</v>
      </c>
      <c r="CO79" s="46">
        <f t="shared" si="330"/>
        <v>0</v>
      </c>
      <c r="CP79" s="46">
        <f t="shared" si="334"/>
        <v>0</v>
      </c>
      <c r="CQ79" s="46">
        <f t="shared" si="338"/>
        <v>0</v>
      </c>
      <c r="CR79" s="46">
        <f t="shared" si="342"/>
        <v>0</v>
      </c>
      <c r="CS79" s="46">
        <f t="shared" si="346"/>
        <v>0</v>
      </c>
      <c r="CT79" s="46">
        <f t="shared" si="350"/>
        <v>0</v>
      </c>
      <c r="CU79" s="46">
        <f t="shared" si="354"/>
        <v>0</v>
      </c>
      <c r="CV79" s="46">
        <f aca="true" t="shared" si="358" ref="CV79:CV110">IF($FH$2&gt;44,CL69,0)</f>
        <v>0</v>
      </c>
      <c r="CW79" s="46">
        <f t="shared" si="227"/>
        <v>0</v>
      </c>
      <c r="CX79" s="46">
        <f t="shared" si="232"/>
        <v>0</v>
      </c>
      <c r="CY79" s="46">
        <f t="shared" si="239"/>
        <v>0</v>
      </c>
      <c r="CZ79" s="46">
        <f t="shared" si="247"/>
        <v>0</v>
      </c>
      <c r="DA79" s="46">
        <f t="shared" si="254"/>
        <v>0</v>
      </c>
      <c r="DB79" s="46">
        <f t="shared" si="261"/>
        <v>0</v>
      </c>
      <c r="DC79" s="46">
        <f t="shared" si="267"/>
        <v>0</v>
      </c>
      <c r="DD79" s="46">
        <f t="shared" si="303"/>
        <v>2926</v>
      </c>
      <c r="DE79" s="47" t="e">
        <f>#REF!*DD79</f>
        <v>#REF!</v>
      </c>
      <c r="FN79" s="15">
        <v>78</v>
      </c>
      <c r="FO79" s="69">
        <f t="shared" si="305"/>
        <v>77</v>
      </c>
      <c r="FP79" s="70">
        <f t="shared" si="299"/>
        <v>154</v>
      </c>
      <c r="FQ79" s="14">
        <f t="shared" si="310"/>
        <v>1540</v>
      </c>
      <c r="FR79" s="71">
        <f t="shared" si="306"/>
        <v>2926</v>
      </c>
      <c r="FS79" s="26">
        <f t="shared" si="316"/>
        <v>5852</v>
      </c>
      <c r="FT79" s="14">
        <f t="shared" si="311"/>
        <v>58520</v>
      </c>
      <c r="FU79" s="44">
        <f t="shared" si="312"/>
        <v>60060</v>
      </c>
      <c r="FV79" s="78">
        <f t="shared" si="322"/>
        <v>59090.5</v>
      </c>
    </row>
    <row r="80" spans="1:178" ht="87.75">
      <c r="A80" s="46">
        <v>79</v>
      </c>
      <c r="B80" s="46">
        <v>1</v>
      </c>
      <c r="C80" s="47" t="e">
        <f>#REF!</f>
        <v>#REF!</v>
      </c>
      <c r="D80" s="46">
        <v>78</v>
      </c>
      <c r="E80" s="46">
        <f t="shared" si="307"/>
        <v>0</v>
      </c>
      <c r="F80" s="46">
        <f t="shared" si="313"/>
        <v>0</v>
      </c>
      <c r="G80" s="46">
        <f t="shared" si="317"/>
        <v>0</v>
      </c>
      <c r="H80" s="46">
        <f t="shared" si="323"/>
        <v>0</v>
      </c>
      <c r="I80" s="46">
        <f t="shared" si="327"/>
        <v>0</v>
      </c>
      <c r="J80" s="46">
        <f t="shared" si="331"/>
        <v>0</v>
      </c>
      <c r="K80" s="46">
        <f t="shared" si="335"/>
        <v>0</v>
      </c>
      <c r="L80" s="46">
        <f t="shared" si="339"/>
        <v>0</v>
      </c>
      <c r="M80" s="46">
        <f t="shared" si="343"/>
        <v>0</v>
      </c>
      <c r="N80" s="46">
        <f t="shared" si="347"/>
        <v>0</v>
      </c>
      <c r="O80" s="46">
        <f t="shared" si="351"/>
        <v>0</v>
      </c>
      <c r="P80" s="46">
        <f t="shared" si="355"/>
        <v>0</v>
      </c>
      <c r="Q80" s="46">
        <f aca="true" t="shared" si="359" ref="Q80:Q111">IF($FH$2&gt;14,D67,0)</f>
        <v>0</v>
      </c>
      <c r="R80" s="46">
        <f t="shared" si="229"/>
        <v>0</v>
      </c>
      <c r="S80" s="46">
        <f t="shared" si="236"/>
        <v>0</v>
      </c>
      <c r="T80" s="46">
        <f t="shared" si="243"/>
        <v>0</v>
      </c>
      <c r="U80" s="46">
        <f t="shared" si="251"/>
        <v>0</v>
      </c>
      <c r="V80" s="46">
        <f t="shared" si="258"/>
        <v>0</v>
      </c>
      <c r="W80" s="46">
        <f t="shared" si="265"/>
        <v>0</v>
      </c>
      <c r="X80" s="46">
        <f t="shared" si="270"/>
        <v>0</v>
      </c>
      <c r="Y80" s="46">
        <f t="shared" si="274"/>
        <v>0</v>
      </c>
      <c r="Z80" s="46">
        <f t="shared" si="278"/>
        <v>0</v>
      </c>
      <c r="AA80" s="46">
        <f t="shared" si="281"/>
        <v>0</v>
      </c>
      <c r="AB80" s="46">
        <f t="shared" si="283"/>
        <v>0</v>
      </c>
      <c r="AC80" s="46">
        <f t="shared" si="285"/>
        <v>0</v>
      </c>
      <c r="AD80" s="46">
        <f t="shared" si="287"/>
        <v>0</v>
      </c>
      <c r="AE80" s="46">
        <f t="shared" si="289"/>
        <v>0</v>
      </c>
      <c r="AF80" s="46">
        <f t="shared" si="291"/>
        <v>0</v>
      </c>
      <c r="AG80" s="46">
        <f t="shared" si="293"/>
        <v>0</v>
      </c>
      <c r="AH80" s="46">
        <f t="shared" si="295"/>
        <v>0</v>
      </c>
      <c r="AI80" s="46">
        <f t="shared" si="297"/>
        <v>0</v>
      </c>
      <c r="AJ80" s="46">
        <f t="shared" si="300"/>
        <v>0</v>
      </c>
      <c r="AK80" s="46">
        <f t="shared" si="308"/>
        <v>0</v>
      </c>
      <c r="AL80" s="46">
        <f t="shared" si="314"/>
        <v>0</v>
      </c>
      <c r="AM80" s="46">
        <f t="shared" si="318"/>
        <v>0</v>
      </c>
      <c r="AN80" s="46">
        <f t="shared" si="324"/>
        <v>0</v>
      </c>
      <c r="AO80" s="46">
        <f t="shared" si="328"/>
        <v>0</v>
      </c>
      <c r="AP80" s="46">
        <f t="shared" si="332"/>
        <v>0</v>
      </c>
      <c r="AQ80" s="46">
        <f t="shared" si="336"/>
        <v>0</v>
      </c>
      <c r="AR80" s="46">
        <f t="shared" si="340"/>
        <v>0</v>
      </c>
      <c r="AS80" s="46">
        <f t="shared" si="344"/>
        <v>0</v>
      </c>
      <c r="AT80" s="46">
        <f t="shared" si="348"/>
        <v>0</v>
      </c>
      <c r="AU80" s="46">
        <f t="shared" si="352"/>
        <v>0</v>
      </c>
      <c r="AV80" s="46">
        <f t="shared" si="356"/>
        <v>0</v>
      </c>
      <c r="AW80" s="46">
        <f aca="true" t="shared" si="360" ref="AW80:AW111">IF($FH$2&gt;46,D35,0)</f>
        <v>0</v>
      </c>
      <c r="AX80" s="46">
        <f t="shared" si="230"/>
        <v>0</v>
      </c>
      <c r="AY80" s="46">
        <f t="shared" si="237"/>
        <v>0</v>
      </c>
      <c r="AZ80" s="46">
        <f t="shared" si="244"/>
        <v>0</v>
      </c>
      <c r="BA80" s="46">
        <f t="shared" si="252"/>
        <v>0</v>
      </c>
      <c r="BB80" s="46">
        <f t="shared" si="259"/>
        <v>0</v>
      </c>
      <c r="BC80" s="46">
        <f t="shared" si="301"/>
        <v>78</v>
      </c>
      <c r="BD80" s="6" t="e">
        <f>#REF!*BC80</f>
        <v>#REF!</v>
      </c>
      <c r="BE80" s="46">
        <f t="shared" si="245"/>
        <v>3003</v>
      </c>
      <c r="BF80" s="46">
        <f t="shared" si="319"/>
        <v>0</v>
      </c>
      <c r="BG80" s="46">
        <f t="shared" si="320"/>
        <v>0</v>
      </c>
      <c r="BH80" s="46">
        <f t="shared" si="325"/>
        <v>0</v>
      </c>
      <c r="BI80" s="46">
        <f t="shared" si="329"/>
        <v>0</v>
      </c>
      <c r="BJ80" s="46">
        <f t="shared" si="333"/>
        <v>0</v>
      </c>
      <c r="BK80" s="46">
        <f t="shared" si="337"/>
        <v>0</v>
      </c>
      <c r="BL80" s="46">
        <f t="shared" si="341"/>
        <v>0</v>
      </c>
      <c r="BM80" s="46">
        <f t="shared" si="345"/>
        <v>0</v>
      </c>
      <c r="BN80" s="46">
        <f t="shared" si="349"/>
        <v>0</v>
      </c>
      <c r="BO80" s="46">
        <f t="shared" si="353"/>
        <v>0</v>
      </c>
      <c r="BP80" s="46">
        <f t="shared" si="357"/>
        <v>0</v>
      </c>
      <c r="BQ80" s="46">
        <f aca="true" t="shared" si="361" ref="BQ80:BQ111">IF($FH$2&gt;13,BE68,0)</f>
        <v>0</v>
      </c>
      <c r="BR80" s="46">
        <f t="shared" si="231"/>
        <v>0</v>
      </c>
      <c r="BS80" s="46">
        <f t="shared" si="238"/>
        <v>0</v>
      </c>
      <c r="BT80" s="46">
        <f t="shared" si="246"/>
        <v>0</v>
      </c>
      <c r="BU80" s="46">
        <f t="shared" si="253"/>
        <v>0</v>
      </c>
      <c r="BV80" s="46">
        <f t="shared" si="260"/>
        <v>0</v>
      </c>
      <c r="BW80" s="46">
        <f t="shared" si="266"/>
        <v>0</v>
      </c>
      <c r="BX80" s="46">
        <f t="shared" si="271"/>
        <v>0</v>
      </c>
      <c r="BY80" s="46">
        <f t="shared" si="275"/>
        <v>0</v>
      </c>
      <c r="BZ80" s="46">
        <f t="shared" si="279"/>
        <v>0</v>
      </c>
      <c r="CA80" s="46">
        <f t="shared" si="282"/>
        <v>0</v>
      </c>
      <c r="CB80" s="46">
        <f t="shared" si="284"/>
        <v>0</v>
      </c>
      <c r="CC80" s="46">
        <f t="shared" si="286"/>
        <v>0</v>
      </c>
      <c r="CD80" s="46">
        <f t="shared" si="288"/>
        <v>0</v>
      </c>
      <c r="CE80" s="46">
        <f t="shared" si="290"/>
        <v>0</v>
      </c>
      <c r="CF80" s="46">
        <f t="shared" si="292"/>
        <v>0</v>
      </c>
      <c r="CG80" s="46">
        <f t="shared" si="294"/>
        <v>0</v>
      </c>
      <c r="CH80" s="46">
        <f t="shared" si="296"/>
        <v>0</v>
      </c>
      <c r="CI80" s="46">
        <f t="shared" si="298"/>
        <v>0</v>
      </c>
      <c r="CJ80" s="46">
        <f t="shared" si="302"/>
        <v>0</v>
      </c>
      <c r="CK80" s="46">
        <f t="shared" si="309"/>
        <v>0</v>
      </c>
      <c r="CL80" s="46">
        <f t="shared" si="315"/>
        <v>0</v>
      </c>
      <c r="CM80" s="46">
        <f t="shared" si="321"/>
        <v>0</v>
      </c>
      <c r="CN80" s="46">
        <f t="shared" si="326"/>
        <v>0</v>
      </c>
      <c r="CO80" s="46">
        <f t="shared" si="330"/>
        <v>0</v>
      </c>
      <c r="CP80" s="46">
        <f t="shared" si="334"/>
        <v>0</v>
      </c>
      <c r="CQ80" s="46">
        <f t="shared" si="338"/>
        <v>0</v>
      </c>
      <c r="CR80" s="46">
        <f t="shared" si="342"/>
        <v>0</v>
      </c>
      <c r="CS80" s="46">
        <f t="shared" si="346"/>
        <v>0</v>
      </c>
      <c r="CT80" s="46">
        <f t="shared" si="350"/>
        <v>0</v>
      </c>
      <c r="CU80" s="46">
        <f t="shared" si="354"/>
        <v>0</v>
      </c>
      <c r="CV80" s="46">
        <f t="shared" si="358"/>
        <v>0</v>
      </c>
      <c r="CW80" s="46">
        <f aca="true" t="shared" si="362" ref="CW80:CW111">IF($FH$2&gt;45,CM70,0)</f>
        <v>0</v>
      </c>
      <c r="CX80" s="46">
        <f t="shared" si="232"/>
        <v>0</v>
      </c>
      <c r="CY80" s="46">
        <f t="shared" si="239"/>
        <v>0</v>
      </c>
      <c r="CZ80" s="46">
        <f t="shared" si="247"/>
        <v>0</v>
      </c>
      <c r="DA80" s="46">
        <f t="shared" si="254"/>
        <v>0</v>
      </c>
      <c r="DB80" s="46">
        <f t="shared" si="261"/>
        <v>0</v>
      </c>
      <c r="DC80" s="46">
        <f t="shared" si="267"/>
        <v>0</v>
      </c>
      <c r="DD80" s="46">
        <f t="shared" si="303"/>
        <v>3003</v>
      </c>
      <c r="DE80" s="47" t="e">
        <f>#REF!*DD80</f>
        <v>#REF!</v>
      </c>
      <c r="FN80" s="15">
        <v>79</v>
      </c>
      <c r="FO80" s="69">
        <f t="shared" si="305"/>
        <v>78</v>
      </c>
      <c r="FP80" s="70">
        <f t="shared" si="299"/>
        <v>156</v>
      </c>
      <c r="FQ80" s="14">
        <f t="shared" si="310"/>
        <v>1560</v>
      </c>
      <c r="FR80" s="71">
        <f t="shared" si="306"/>
        <v>3003</v>
      </c>
      <c r="FS80" s="26">
        <f t="shared" si="316"/>
        <v>6006</v>
      </c>
      <c r="FT80" s="14">
        <f t="shared" si="311"/>
        <v>60060</v>
      </c>
      <c r="FU80" s="44">
        <f t="shared" si="312"/>
        <v>61620</v>
      </c>
      <c r="FV80" s="78">
        <f t="shared" si="322"/>
        <v>69874</v>
      </c>
    </row>
    <row r="81" spans="1:178" ht="87.75">
      <c r="A81" s="46">
        <v>80</v>
      </c>
      <c r="B81" s="46">
        <v>1</v>
      </c>
      <c r="C81" s="47" t="e">
        <f>#REF!</f>
        <v>#REF!</v>
      </c>
      <c r="D81" s="46">
        <v>79</v>
      </c>
      <c r="E81" s="46">
        <f t="shared" si="307"/>
        <v>0</v>
      </c>
      <c r="F81" s="46">
        <f t="shared" si="313"/>
        <v>0</v>
      </c>
      <c r="G81" s="46">
        <f t="shared" si="317"/>
        <v>0</v>
      </c>
      <c r="H81" s="46">
        <f t="shared" si="323"/>
        <v>0</v>
      </c>
      <c r="I81" s="46">
        <f t="shared" si="327"/>
        <v>0</v>
      </c>
      <c r="J81" s="46">
        <f t="shared" si="331"/>
        <v>0</v>
      </c>
      <c r="K81" s="46">
        <f t="shared" si="335"/>
        <v>0</v>
      </c>
      <c r="L81" s="46">
        <f t="shared" si="339"/>
        <v>0</v>
      </c>
      <c r="M81" s="46">
        <f t="shared" si="343"/>
        <v>0</v>
      </c>
      <c r="N81" s="46">
        <f t="shared" si="347"/>
        <v>0</v>
      </c>
      <c r="O81" s="46">
        <f t="shared" si="351"/>
        <v>0</v>
      </c>
      <c r="P81" s="46">
        <f t="shared" si="355"/>
        <v>0</v>
      </c>
      <c r="Q81" s="46">
        <f t="shared" si="359"/>
        <v>0</v>
      </c>
      <c r="R81" s="46">
        <f aca="true" t="shared" si="363" ref="R81:R112">IF($FH$2&gt;15,D67,0)</f>
        <v>0</v>
      </c>
      <c r="S81" s="46">
        <f t="shared" si="236"/>
        <v>0</v>
      </c>
      <c r="T81" s="46">
        <f t="shared" si="243"/>
        <v>0</v>
      </c>
      <c r="U81" s="46">
        <f t="shared" si="251"/>
        <v>0</v>
      </c>
      <c r="V81" s="46">
        <f t="shared" si="258"/>
        <v>0</v>
      </c>
      <c r="W81" s="46">
        <f t="shared" si="265"/>
        <v>0</v>
      </c>
      <c r="X81" s="46">
        <f t="shared" si="270"/>
        <v>0</v>
      </c>
      <c r="Y81" s="46">
        <f t="shared" si="274"/>
        <v>0</v>
      </c>
      <c r="Z81" s="46">
        <f t="shared" si="278"/>
        <v>0</v>
      </c>
      <c r="AA81" s="46">
        <f t="shared" si="281"/>
        <v>0</v>
      </c>
      <c r="AB81" s="46">
        <f t="shared" si="283"/>
        <v>0</v>
      </c>
      <c r="AC81" s="46">
        <f t="shared" si="285"/>
        <v>0</v>
      </c>
      <c r="AD81" s="46">
        <f t="shared" si="287"/>
        <v>0</v>
      </c>
      <c r="AE81" s="46">
        <f t="shared" si="289"/>
        <v>0</v>
      </c>
      <c r="AF81" s="46">
        <f t="shared" si="291"/>
        <v>0</v>
      </c>
      <c r="AG81" s="46">
        <f t="shared" si="293"/>
        <v>0</v>
      </c>
      <c r="AH81" s="46">
        <f t="shared" si="295"/>
        <v>0</v>
      </c>
      <c r="AI81" s="46">
        <f t="shared" si="297"/>
        <v>0</v>
      </c>
      <c r="AJ81" s="46">
        <f t="shared" si="300"/>
        <v>0</v>
      </c>
      <c r="AK81" s="46">
        <f t="shared" si="308"/>
        <v>0</v>
      </c>
      <c r="AL81" s="46">
        <f t="shared" si="314"/>
        <v>0</v>
      </c>
      <c r="AM81" s="46">
        <f t="shared" si="318"/>
        <v>0</v>
      </c>
      <c r="AN81" s="46">
        <f t="shared" si="324"/>
        <v>0</v>
      </c>
      <c r="AO81" s="46">
        <f t="shared" si="328"/>
        <v>0</v>
      </c>
      <c r="AP81" s="46">
        <f t="shared" si="332"/>
        <v>0</v>
      </c>
      <c r="AQ81" s="46">
        <f t="shared" si="336"/>
        <v>0</v>
      </c>
      <c r="AR81" s="46">
        <f t="shared" si="340"/>
        <v>0</v>
      </c>
      <c r="AS81" s="46">
        <f t="shared" si="344"/>
        <v>0</v>
      </c>
      <c r="AT81" s="46">
        <f t="shared" si="348"/>
        <v>0</v>
      </c>
      <c r="AU81" s="46">
        <f t="shared" si="352"/>
        <v>0</v>
      </c>
      <c r="AV81" s="46">
        <f t="shared" si="356"/>
        <v>0</v>
      </c>
      <c r="AW81" s="46">
        <f t="shared" si="360"/>
        <v>0</v>
      </c>
      <c r="AX81" s="46">
        <f aca="true" t="shared" si="364" ref="AX81:AX112">IF($FH$2&gt;47,D35,0)</f>
        <v>0</v>
      </c>
      <c r="AY81" s="46">
        <f t="shared" si="237"/>
        <v>0</v>
      </c>
      <c r="AZ81" s="46">
        <f t="shared" si="244"/>
        <v>0</v>
      </c>
      <c r="BA81" s="46">
        <f t="shared" si="252"/>
        <v>0</v>
      </c>
      <c r="BB81" s="46">
        <f t="shared" si="259"/>
        <v>0</v>
      </c>
      <c r="BC81" s="46">
        <f t="shared" si="301"/>
        <v>79</v>
      </c>
      <c r="BD81" s="6" t="e">
        <f>#REF!*BC81</f>
        <v>#REF!</v>
      </c>
      <c r="BE81" s="46">
        <f t="shared" si="245"/>
        <v>3081</v>
      </c>
      <c r="BF81" s="46">
        <f t="shared" si="319"/>
        <v>0</v>
      </c>
      <c r="BG81" s="46">
        <f t="shared" si="320"/>
        <v>0</v>
      </c>
      <c r="BH81" s="46">
        <f t="shared" si="325"/>
        <v>0</v>
      </c>
      <c r="BI81" s="46">
        <f t="shared" si="329"/>
        <v>0</v>
      </c>
      <c r="BJ81" s="46">
        <f t="shared" si="333"/>
        <v>0</v>
      </c>
      <c r="BK81" s="46">
        <f t="shared" si="337"/>
        <v>0</v>
      </c>
      <c r="BL81" s="46">
        <f t="shared" si="341"/>
        <v>0</v>
      </c>
      <c r="BM81" s="46">
        <f t="shared" si="345"/>
        <v>0</v>
      </c>
      <c r="BN81" s="46">
        <f t="shared" si="349"/>
        <v>0</v>
      </c>
      <c r="BO81" s="46">
        <f t="shared" si="353"/>
        <v>0</v>
      </c>
      <c r="BP81" s="46">
        <f t="shared" si="357"/>
        <v>0</v>
      </c>
      <c r="BQ81" s="46">
        <f t="shared" si="361"/>
        <v>0</v>
      </c>
      <c r="BR81" s="46">
        <f aca="true" t="shared" si="365" ref="BR81:BR112">IF($FH$2&gt;14,BE68,0)</f>
        <v>0</v>
      </c>
      <c r="BS81" s="46">
        <f t="shared" si="238"/>
        <v>0</v>
      </c>
      <c r="BT81" s="46">
        <f t="shared" si="246"/>
        <v>0</v>
      </c>
      <c r="BU81" s="46">
        <f t="shared" si="253"/>
        <v>0</v>
      </c>
      <c r="BV81" s="46">
        <f t="shared" si="260"/>
        <v>0</v>
      </c>
      <c r="BW81" s="46">
        <f t="shared" si="266"/>
        <v>0</v>
      </c>
      <c r="BX81" s="46">
        <f t="shared" si="271"/>
        <v>0</v>
      </c>
      <c r="BY81" s="46">
        <f t="shared" si="275"/>
        <v>0</v>
      </c>
      <c r="BZ81" s="46">
        <f t="shared" si="279"/>
        <v>0</v>
      </c>
      <c r="CA81" s="46">
        <f t="shared" si="282"/>
        <v>0</v>
      </c>
      <c r="CB81" s="46">
        <f t="shared" si="284"/>
        <v>0</v>
      </c>
      <c r="CC81" s="46">
        <f t="shared" si="286"/>
        <v>0</v>
      </c>
      <c r="CD81" s="46">
        <f t="shared" si="288"/>
        <v>0</v>
      </c>
      <c r="CE81" s="46">
        <f t="shared" si="290"/>
        <v>0</v>
      </c>
      <c r="CF81" s="46">
        <f t="shared" si="292"/>
        <v>0</v>
      </c>
      <c r="CG81" s="46">
        <f t="shared" si="294"/>
        <v>0</v>
      </c>
      <c r="CH81" s="46">
        <f t="shared" si="296"/>
        <v>0</v>
      </c>
      <c r="CI81" s="46">
        <f t="shared" si="298"/>
        <v>0</v>
      </c>
      <c r="CJ81" s="46">
        <f t="shared" si="302"/>
        <v>0</v>
      </c>
      <c r="CK81" s="46">
        <f t="shared" si="309"/>
        <v>0</v>
      </c>
      <c r="CL81" s="46">
        <f t="shared" si="315"/>
        <v>0</v>
      </c>
      <c r="CM81" s="46">
        <f t="shared" si="321"/>
        <v>0</v>
      </c>
      <c r="CN81" s="46">
        <f t="shared" si="326"/>
        <v>0</v>
      </c>
      <c r="CO81" s="46">
        <f t="shared" si="330"/>
        <v>0</v>
      </c>
      <c r="CP81" s="46">
        <f t="shared" si="334"/>
        <v>0</v>
      </c>
      <c r="CQ81" s="46">
        <f t="shared" si="338"/>
        <v>0</v>
      </c>
      <c r="CR81" s="46">
        <f t="shared" si="342"/>
        <v>0</v>
      </c>
      <c r="CS81" s="46">
        <f t="shared" si="346"/>
        <v>0</v>
      </c>
      <c r="CT81" s="46">
        <f t="shared" si="350"/>
        <v>0</v>
      </c>
      <c r="CU81" s="46">
        <f t="shared" si="354"/>
        <v>0</v>
      </c>
      <c r="CV81" s="46">
        <f t="shared" si="358"/>
        <v>0</v>
      </c>
      <c r="CW81" s="46">
        <f t="shared" si="362"/>
        <v>0</v>
      </c>
      <c r="CX81" s="46">
        <f aca="true" t="shared" si="366" ref="CX81:CX112">IF($FH$2&gt;46,CN71,0)</f>
        <v>0</v>
      </c>
      <c r="CY81" s="46">
        <f t="shared" si="239"/>
        <v>0</v>
      </c>
      <c r="CZ81" s="46">
        <f t="shared" si="247"/>
        <v>0</v>
      </c>
      <c r="DA81" s="46">
        <f t="shared" si="254"/>
        <v>0</v>
      </c>
      <c r="DB81" s="46">
        <f t="shared" si="261"/>
        <v>0</v>
      </c>
      <c r="DC81" s="46">
        <f t="shared" si="267"/>
        <v>0</v>
      </c>
      <c r="DD81" s="46">
        <f t="shared" si="303"/>
        <v>3081</v>
      </c>
      <c r="DE81" s="47" t="e">
        <f>#REF!*DD81</f>
        <v>#REF!</v>
      </c>
      <c r="FN81" s="15">
        <v>80</v>
      </c>
      <c r="FO81" s="69">
        <f t="shared" si="305"/>
        <v>79</v>
      </c>
      <c r="FP81" s="70">
        <f t="shared" si="299"/>
        <v>158</v>
      </c>
      <c r="FQ81" s="14">
        <f t="shared" si="310"/>
        <v>1580</v>
      </c>
      <c r="FR81" s="71">
        <f t="shared" si="306"/>
        <v>3081</v>
      </c>
      <c r="FS81" s="26">
        <f t="shared" si="316"/>
        <v>6162</v>
      </c>
      <c r="FT81" s="14">
        <f t="shared" si="311"/>
        <v>61620</v>
      </c>
      <c r="FU81" s="44">
        <f t="shared" si="312"/>
        <v>63200</v>
      </c>
      <c r="FV81" s="78">
        <f t="shared" si="322"/>
        <v>80934</v>
      </c>
    </row>
    <row r="82" spans="1:178" ht="87.75">
      <c r="A82" s="46">
        <v>81</v>
      </c>
      <c r="B82" s="46">
        <v>1</v>
      </c>
      <c r="C82" s="47" t="e">
        <f>#REF!</f>
        <v>#REF!</v>
      </c>
      <c r="D82" s="46">
        <v>80</v>
      </c>
      <c r="E82" s="46">
        <f t="shared" si="307"/>
        <v>0</v>
      </c>
      <c r="F82" s="46">
        <f t="shared" si="313"/>
        <v>0</v>
      </c>
      <c r="G82" s="46">
        <f t="shared" si="317"/>
        <v>0</v>
      </c>
      <c r="H82" s="46">
        <f t="shared" si="323"/>
        <v>0</v>
      </c>
      <c r="I82" s="46">
        <f t="shared" si="327"/>
        <v>0</v>
      </c>
      <c r="J82" s="46">
        <f t="shared" si="331"/>
        <v>0</v>
      </c>
      <c r="K82" s="46">
        <f t="shared" si="335"/>
        <v>0</v>
      </c>
      <c r="L82" s="46">
        <f t="shared" si="339"/>
        <v>0</v>
      </c>
      <c r="M82" s="46">
        <f t="shared" si="343"/>
        <v>0</v>
      </c>
      <c r="N82" s="46">
        <f t="shared" si="347"/>
        <v>0</v>
      </c>
      <c r="O82" s="46">
        <f t="shared" si="351"/>
        <v>0</v>
      </c>
      <c r="P82" s="46">
        <f t="shared" si="355"/>
        <v>0</v>
      </c>
      <c r="Q82" s="46">
        <f t="shared" si="359"/>
        <v>0</v>
      </c>
      <c r="R82" s="46">
        <f t="shared" si="363"/>
        <v>0</v>
      </c>
      <c r="S82" s="46">
        <f aca="true" t="shared" si="367" ref="S82:S113">IF($FH$2&gt;16,D67,0)</f>
        <v>0</v>
      </c>
      <c r="T82" s="46">
        <f t="shared" si="243"/>
        <v>0</v>
      </c>
      <c r="U82" s="46">
        <f t="shared" si="251"/>
        <v>0</v>
      </c>
      <c r="V82" s="46">
        <f t="shared" si="258"/>
        <v>0</v>
      </c>
      <c r="W82" s="46">
        <f t="shared" si="265"/>
        <v>0</v>
      </c>
      <c r="X82" s="46">
        <f t="shared" si="270"/>
        <v>0</v>
      </c>
      <c r="Y82" s="46">
        <f t="shared" si="274"/>
        <v>0</v>
      </c>
      <c r="Z82" s="46">
        <f t="shared" si="278"/>
        <v>0</v>
      </c>
      <c r="AA82" s="46">
        <f t="shared" si="281"/>
        <v>0</v>
      </c>
      <c r="AB82" s="46">
        <f t="shared" si="283"/>
        <v>0</v>
      </c>
      <c r="AC82" s="46">
        <f t="shared" si="285"/>
        <v>0</v>
      </c>
      <c r="AD82" s="46">
        <f t="shared" si="287"/>
        <v>0</v>
      </c>
      <c r="AE82" s="46">
        <f t="shared" si="289"/>
        <v>0</v>
      </c>
      <c r="AF82" s="46">
        <f t="shared" si="291"/>
        <v>0</v>
      </c>
      <c r="AG82" s="46">
        <f t="shared" si="293"/>
        <v>0</v>
      </c>
      <c r="AH82" s="46">
        <f t="shared" si="295"/>
        <v>0</v>
      </c>
      <c r="AI82" s="46">
        <f t="shared" si="297"/>
        <v>0</v>
      </c>
      <c r="AJ82" s="46">
        <f t="shared" si="300"/>
        <v>0</v>
      </c>
      <c r="AK82" s="46">
        <f t="shared" si="308"/>
        <v>0</v>
      </c>
      <c r="AL82" s="46">
        <f t="shared" si="314"/>
        <v>0</v>
      </c>
      <c r="AM82" s="46">
        <f t="shared" si="318"/>
        <v>0</v>
      </c>
      <c r="AN82" s="46">
        <f t="shared" si="324"/>
        <v>0</v>
      </c>
      <c r="AO82" s="46">
        <f t="shared" si="328"/>
        <v>0</v>
      </c>
      <c r="AP82" s="46">
        <f t="shared" si="332"/>
        <v>0</v>
      </c>
      <c r="AQ82" s="46">
        <f t="shared" si="336"/>
        <v>0</v>
      </c>
      <c r="AR82" s="46">
        <f t="shared" si="340"/>
        <v>0</v>
      </c>
      <c r="AS82" s="46">
        <f t="shared" si="344"/>
        <v>0</v>
      </c>
      <c r="AT82" s="46">
        <f t="shared" si="348"/>
        <v>0</v>
      </c>
      <c r="AU82" s="46">
        <f t="shared" si="352"/>
        <v>0</v>
      </c>
      <c r="AV82" s="46">
        <f t="shared" si="356"/>
        <v>0</v>
      </c>
      <c r="AW82" s="46">
        <f t="shared" si="360"/>
        <v>0</v>
      </c>
      <c r="AX82" s="46">
        <f t="shared" si="364"/>
        <v>0</v>
      </c>
      <c r="AY82" s="46">
        <f aca="true" t="shared" si="368" ref="AY82:AY113">IF($FH$2&gt;48,D35,0)</f>
        <v>0</v>
      </c>
      <c r="AZ82" s="46">
        <f t="shared" si="244"/>
        <v>0</v>
      </c>
      <c r="BA82" s="46">
        <f t="shared" si="252"/>
        <v>0</v>
      </c>
      <c r="BB82" s="46">
        <f t="shared" si="259"/>
        <v>0</v>
      </c>
      <c r="BC82" s="46">
        <f t="shared" si="301"/>
        <v>80</v>
      </c>
      <c r="BD82" s="6" t="e">
        <f>#REF!*BC82</f>
        <v>#REF!</v>
      </c>
      <c r="BE82" s="46">
        <f t="shared" si="245"/>
        <v>3160</v>
      </c>
      <c r="BF82" s="46">
        <f t="shared" si="319"/>
        <v>0</v>
      </c>
      <c r="BG82" s="46">
        <f t="shared" si="320"/>
        <v>0</v>
      </c>
      <c r="BH82" s="46">
        <f t="shared" si="325"/>
        <v>0</v>
      </c>
      <c r="BI82" s="46">
        <f t="shared" si="329"/>
        <v>0</v>
      </c>
      <c r="BJ82" s="46">
        <f t="shared" si="333"/>
        <v>0</v>
      </c>
      <c r="BK82" s="46">
        <f t="shared" si="337"/>
        <v>0</v>
      </c>
      <c r="BL82" s="46">
        <f t="shared" si="341"/>
        <v>0</v>
      </c>
      <c r="BM82" s="46">
        <f t="shared" si="345"/>
        <v>0</v>
      </c>
      <c r="BN82" s="46">
        <f t="shared" si="349"/>
        <v>0</v>
      </c>
      <c r="BO82" s="46">
        <f t="shared" si="353"/>
        <v>0</v>
      </c>
      <c r="BP82" s="46">
        <f t="shared" si="357"/>
        <v>0</v>
      </c>
      <c r="BQ82" s="46">
        <f t="shared" si="361"/>
        <v>0</v>
      </c>
      <c r="BR82" s="46">
        <f t="shared" si="365"/>
        <v>0</v>
      </c>
      <c r="BS82" s="46">
        <f aca="true" t="shared" si="369" ref="BS82:BS113">IF($FH$2&gt;15,BE68,0)</f>
        <v>0</v>
      </c>
      <c r="BT82" s="46">
        <f t="shared" si="246"/>
        <v>0</v>
      </c>
      <c r="BU82" s="46">
        <f t="shared" si="253"/>
        <v>0</v>
      </c>
      <c r="BV82" s="46">
        <f t="shared" si="260"/>
        <v>0</v>
      </c>
      <c r="BW82" s="46">
        <f t="shared" si="266"/>
        <v>0</v>
      </c>
      <c r="BX82" s="46">
        <f t="shared" si="271"/>
        <v>0</v>
      </c>
      <c r="BY82" s="46">
        <f t="shared" si="275"/>
        <v>0</v>
      </c>
      <c r="BZ82" s="46">
        <f t="shared" si="279"/>
        <v>0</v>
      </c>
      <c r="CA82" s="46">
        <f t="shared" si="282"/>
        <v>0</v>
      </c>
      <c r="CB82" s="46">
        <f t="shared" si="284"/>
        <v>0</v>
      </c>
      <c r="CC82" s="46">
        <f t="shared" si="286"/>
        <v>0</v>
      </c>
      <c r="CD82" s="46">
        <f t="shared" si="288"/>
        <v>0</v>
      </c>
      <c r="CE82" s="46">
        <f t="shared" si="290"/>
        <v>0</v>
      </c>
      <c r="CF82" s="46">
        <f t="shared" si="292"/>
        <v>0</v>
      </c>
      <c r="CG82" s="46">
        <f t="shared" si="294"/>
        <v>0</v>
      </c>
      <c r="CH82" s="46">
        <f t="shared" si="296"/>
        <v>0</v>
      </c>
      <c r="CI82" s="46">
        <f t="shared" si="298"/>
        <v>0</v>
      </c>
      <c r="CJ82" s="46">
        <f t="shared" si="302"/>
        <v>0</v>
      </c>
      <c r="CK82" s="46">
        <f t="shared" si="309"/>
        <v>0</v>
      </c>
      <c r="CL82" s="46">
        <f t="shared" si="315"/>
        <v>0</v>
      </c>
      <c r="CM82" s="46">
        <f t="shared" si="321"/>
        <v>0</v>
      </c>
      <c r="CN82" s="46">
        <f t="shared" si="326"/>
        <v>0</v>
      </c>
      <c r="CO82" s="46">
        <f t="shared" si="330"/>
        <v>0</v>
      </c>
      <c r="CP82" s="46">
        <f t="shared" si="334"/>
        <v>0</v>
      </c>
      <c r="CQ82" s="46">
        <f t="shared" si="338"/>
        <v>0</v>
      </c>
      <c r="CR82" s="46">
        <f t="shared" si="342"/>
        <v>0</v>
      </c>
      <c r="CS82" s="46">
        <f t="shared" si="346"/>
        <v>0</v>
      </c>
      <c r="CT82" s="46">
        <f t="shared" si="350"/>
        <v>0</v>
      </c>
      <c r="CU82" s="46">
        <f t="shared" si="354"/>
        <v>0</v>
      </c>
      <c r="CV82" s="46">
        <f t="shared" si="358"/>
        <v>0</v>
      </c>
      <c r="CW82" s="46">
        <f t="shared" si="362"/>
        <v>0</v>
      </c>
      <c r="CX82" s="46">
        <f t="shared" si="366"/>
        <v>0</v>
      </c>
      <c r="CY82" s="46">
        <f aca="true" t="shared" si="370" ref="CY82:CY113">IF($FH$2&gt;47,CO72,0)</f>
        <v>0</v>
      </c>
      <c r="CZ82" s="46">
        <f t="shared" si="247"/>
        <v>0</v>
      </c>
      <c r="DA82" s="46">
        <f t="shared" si="254"/>
        <v>0</v>
      </c>
      <c r="DB82" s="46">
        <f t="shared" si="261"/>
        <v>0</v>
      </c>
      <c r="DC82" s="46">
        <f t="shared" si="267"/>
        <v>0</v>
      </c>
      <c r="DD82" s="46">
        <f t="shared" si="303"/>
        <v>3160</v>
      </c>
      <c r="DE82" s="47" t="e">
        <f>#REF!*DD82</f>
        <v>#REF!</v>
      </c>
      <c r="FN82" s="15">
        <v>81</v>
      </c>
      <c r="FO82" s="69">
        <f t="shared" si="305"/>
        <v>80</v>
      </c>
      <c r="FP82" s="70">
        <f t="shared" si="299"/>
        <v>160</v>
      </c>
      <c r="FQ82" s="14">
        <f t="shared" si="310"/>
        <v>1600</v>
      </c>
      <c r="FR82" s="71">
        <f t="shared" si="306"/>
        <v>3160</v>
      </c>
      <c r="FS82" s="26">
        <f t="shared" si="316"/>
        <v>6320</v>
      </c>
      <c r="FT82" s="14">
        <f t="shared" si="311"/>
        <v>63200</v>
      </c>
      <c r="FU82" s="44">
        <f t="shared" si="312"/>
        <v>64800</v>
      </c>
      <c r="FV82" s="78">
        <f t="shared" si="322"/>
        <v>92274</v>
      </c>
    </row>
    <row r="83" spans="1:178" ht="87.75">
      <c r="A83" s="46">
        <v>82</v>
      </c>
      <c r="B83" s="46">
        <v>1</v>
      </c>
      <c r="C83" s="47" t="e">
        <f>#REF!</f>
        <v>#REF!</v>
      </c>
      <c r="D83" s="46">
        <v>81</v>
      </c>
      <c r="E83" s="46">
        <f t="shared" si="307"/>
        <v>0</v>
      </c>
      <c r="F83" s="46">
        <f t="shared" si="313"/>
        <v>0</v>
      </c>
      <c r="G83" s="46">
        <f t="shared" si="317"/>
        <v>0</v>
      </c>
      <c r="H83" s="46">
        <f t="shared" si="323"/>
        <v>0</v>
      </c>
      <c r="I83" s="46">
        <f t="shared" si="327"/>
        <v>0</v>
      </c>
      <c r="J83" s="46">
        <f t="shared" si="331"/>
        <v>0</v>
      </c>
      <c r="K83" s="46">
        <f t="shared" si="335"/>
        <v>0</v>
      </c>
      <c r="L83" s="46">
        <f t="shared" si="339"/>
        <v>0</v>
      </c>
      <c r="M83" s="46">
        <f t="shared" si="343"/>
        <v>0</v>
      </c>
      <c r="N83" s="46">
        <f t="shared" si="347"/>
        <v>0</v>
      </c>
      <c r="O83" s="46">
        <f t="shared" si="351"/>
        <v>0</v>
      </c>
      <c r="P83" s="46">
        <f t="shared" si="355"/>
        <v>0</v>
      </c>
      <c r="Q83" s="46">
        <f t="shared" si="359"/>
        <v>0</v>
      </c>
      <c r="R83" s="46">
        <f t="shared" si="363"/>
        <v>0</v>
      </c>
      <c r="S83" s="46">
        <f t="shared" si="367"/>
        <v>0</v>
      </c>
      <c r="T83" s="46">
        <f aca="true" t="shared" si="371" ref="T83:T114">IF($FH$2&gt;17,D67,0)</f>
        <v>0</v>
      </c>
      <c r="U83" s="46">
        <f t="shared" si="251"/>
        <v>0</v>
      </c>
      <c r="V83" s="46">
        <f t="shared" si="258"/>
        <v>0</v>
      </c>
      <c r="W83" s="46">
        <f t="shared" si="265"/>
        <v>0</v>
      </c>
      <c r="X83" s="46">
        <f t="shared" si="270"/>
        <v>0</v>
      </c>
      <c r="Y83" s="46">
        <f t="shared" si="274"/>
        <v>0</v>
      </c>
      <c r="Z83" s="46">
        <f t="shared" si="278"/>
        <v>0</v>
      </c>
      <c r="AA83" s="46">
        <f t="shared" si="281"/>
        <v>0</v>
      </c>
      <c r="AB83" s="46">
        <f t="shared" si="283"/>
        <v>0</v>
      </c>
      <c r="AC83" s="46">
        <f t="shared" si="285"/>
        <v>0</v>
      </c>
      <c r="AD83" s="46">
        <f t="shared" si="287"/>
        <v>0</v>
      </c>
      <c r="AE83" s="46">
        <f t="shared" si="289"/>
        <v>0</v>
      </c>
      <c r="AF83" s="46">
        <f t="shared" si="291"/>
        <v>0</v>
      </c>
      <c r="AG83" s="46">
        <f t="shared" si="293"/>
        <v>0</v>
      </c>
      <c r="AH83" s="46">
        <f t="shared" si="295"/>
        <v>0</v>
      </c>
      <c r="AI83" s="46">
        <f t="shared" si="297"/>
        <v>0</v>
      </c>
      <c r="AJ83" s="46">
        <f t="shared" si="300"/>
        <v>0</v>
      </c>
      <c r="AK83" s="46">
        <f t="shared" si="308"/>
        <v>0</v>
      </c>
      <c r="AL83" s="46">
        <f t="shared" si="314"/>
        <v>0</v>
      </c>
      <c r="AM83" s="46">
        <f t="shared" si="318"/>
        <v>0</v>
      </c>
      <c r="AN83" s="46">
        <f t="shared" si="324"/>
        <v>0</v>
      </c>
      <c r="AO83" s="46">
        <f t="shared" si="328"/>
        <v>0</v>
      </c>
      <c r="AP83" s="46">
        <f t="shared" si="332"/>
        <v>0</v>
      </c>
      <c r="AQ83" s="46">
        <f t="shared" si="336"/>
        <v>0</v>
      </c>
      <c r="AR83" s="46">
        <f t="shared" si="340"/>
        <v>0</v>
      </c>
      <c r="AS83" s="46">
        <f t="shared" si="344"/>
        <v>0</v>
      </c>
      <c r="AT83" s="46">
        <f t="shared" si="348"/>
        <v>0</v>
      </c>
      <c r="AU83" s="46">
        <f t="shared" si="352"/>
        <v>0</v>
      </c>
      <c r="AV83" s="46">
        <f t="shared" si="356"/>
        <v>0</v>
      </c>
      <c r="AW83" s="46">
        <f t="shared" si="360"/>
        <v>0</v>
      </c>
      <c r="AX83" s="46">
        <f t="shared" si="364"/>
        <v>0</v>
      </c>
      <c r="AY83" s="46">
        <f t="shared" si="368"/>
        <v>0</v>
      </c>
      <c r="AZ83" s="46">
        <f aca="true" t="shared" si="372" ref="AZ83:AZ114">IF($FH$2&gt;49,D35,0)</f>
        <v>0</v>
      </c>
      <c r="BA83" s="46">
        <f t="shared" si="252"/>
        <v>0</v>
      </c>
      <c r="BB83" s="46">
        <f t="shared" si="259"/>
        <v>0</v>
      </c>
      <c r="BC83" s="46">
        <f t="shared" si="301"/>
        <v>81</v>
      </c>
      <c r="BD83" s="6" t="e">
        <f>#REF!*BC83</f>
        <v>#REF!</v>
      </c>
      <c r="BE83" s="46">
        <f t="shared" si="245"/>
        <v>3240</v>
      </c>
      <c r="BF83" s="46">
        <f t="shared" si="319"/>
        <v>0</v>
      </c>
      <c r="BG83" s="46">
        <f t="shared" si="320"/>
        <v>0</v>
      </c>
      <c r="BH83" s="46">
        <f t="shared" si="325"/>
        <v>0</v>
      </c>
      <c r="BI83" s="46">
        <f t="shared" si="329"/>
        <v>0</v>
      </c>
      <c r="BJ83" s="46">
        <f t="shared" si="333"/>
        <v>0</v>
      </c>
      <c r="BK83" s="46">
        <f t="shared" si="337"/>
        <v>0</v>
      </c>
      <c r="BL83" s="46">
        <f t="shared" si="341"/>
        <v>0</v>
      </c>
      <c r="BM83" s="46">
        <f t="shared" si="345"/>
        <v>0</v>
      </c>
      <c r="BN83" s="46">
        <f t="shared" si="349"/>
        <v>0</v>
      </c>
      <c r="BO83" s="46">
        <f t="shared" si="353"/>
        <v>0</v>
      </c>
      <c r="BP83" s="46">
        <f t="shared" si="357"/>
        <v>0</v>
      </c>
      <c r="BQ83" s="46">
        <f t="shared" si="361"/>
        <v>0</v>
      </c>
      <c r="BR83" s="46">
        <f t="shared" si="365"/>
        <v>0</v>
      </c>
      <c r="BS83" s="46">
        <f t="shared" si="369"/>
        <v>0</v>
      </c>
      <c r="BT83" s="46">
        <f aca="true" t="shared" si="373" ref="BT83:BT114">IF($FH$2&gt;16,BE68,0)</f>
        <v>0</v>
      </c>
      <c r="BU83" s="46">
        <f t="shared" si="253"/>
        <v>0</v>
      </c>
      <c r="BV83" s="46">
        <f t="shared" si="260"/>
        <v>0</v>
      </c>
      <c r="BW83" s="46">
        <f t="shared" si="266"/>
        <v>0</v>
      </c>
      <c r="BX83" s="46">
        <f t="shared" si="271"/>
        <v>0</v>
      </c>
      <c r="BY83" s="46">
        <f t="shared" si="275"/>
        <v>0</v>
      </c>
      <c r="BZ83" s="46">
        <f t="shared" si="279"/>
        <v>0</v>
      </c>
      <c r="CA83" s="46">
        <f t="shared" si="282"/>
        <v>0</v>
      </c>
      <c r="CB83" s="46">
        <f t="shared" si="284"/>
        <v>0</v>
      </c>
      <c r="CC83" s="46">
        <f t="shared" si="286"/>
        <v>0</v>
      </c>
      <c r="CD83" s="46">
        <f t="shared" si="288"/>
        <v>0</v>
      </c>
      <c r="CE83" s="46">
        <f t="shared" si="290"/>
        <v>0</v>
      </c>
      <c r="CF83" s="46">
        <f t="shared" si="292"/>
        <v>0</v>
      </c>
      <c r="CG83" s="46">
        <f t="shared" si="294"/>
        <v>0</v>
      </c>
      <c r="CH83" s="46">
        <f t="shared" si="296"/>
        <v>0</v>
      </c>
      <c r="CI83" s="46">
        <f t="shared" si="298"/>
        <v>0</v>
      </c>
      <c r="CJ83" s="46">
        <f t="shared" si="302"/>
        <v>0</v>
      </c>
      <c r="CK83" s="46">
        <f t="shared" si="309"/>
        <v>0</v>
      </c>
      <c r="CL83" s="46">
        <f t="shared" si="315"/>
        <v>0</v>
      </c>
      <c r="CM83" s="46">
        <f t="shared" si="321"/>
        <v>0</v>
      </c>
      <c r="CN83" s="46">
        <f t="shared" si="326"/>
        <v>0</v>
      </c>
      <c r="CO83" s="46">
        <f t="shared" si="330"/>
        <v>0</v>
      </c>
      <c r="CP83" s="46">
        <f t="shared" si="334"/>
        <v>0</v>
      </c>
      <c r="CQ83" s="46">
        <f t="shared" si="338"/>
        <v>0</v>
      </c>
      <c r="CR83" s="46">
        <f t="shared" si="342"/>
        <v>0</v>
      </c>
      <c r="CS83" s="46">
        <f t="shared" si="346"/>
        <v>0</v>
      </c>
      <c r="CT83" s="46">
        <f t="shared" si="350"/>
        <v>0</v>
      </c>
      <c r="CU83" s="46">
        <f t="shared" si="354"/>
        <v>0</v>
      </c>
      <c r="CV83" s="46">
        <f t="shared" si="358"/>
        <v>0</v>
      </c>
      <c r="CW83" s="46">
        <f t="shared" si="362"/>
        <v>0</v>
      </c>
      <c r="CX83" s="46">
        <f t="shared" si="366"/>
        <v>0</v>
      </c>
      <c r="CY83" s="46">
        <f t="shared" si="370"/>
        <v>0</v>
      </c>
      <c r="CZ83" s="46">
        <f aca="true" t="shared" si="374" ref="CZ83:CZ114">IF($FH$2&gt;48,CP73,0)</f>
        <v>0</v>
      </c>
      <c r="DA83" s="46">
        <f t="shared" si="254"/>
        <v>0</v>
      </c>
      <c r="DB83" s="46">
        <f t="shared" si="261"/>
        <v>0</v>
      </c>
      <c r="DC83" s="46">
        <f t="shared" si="267"/>
        <v>0</v>
      </c>
      <c r="DD83" s="46">
        <f t="shared" si="303"/>
        <v>3240</v>
      </c>
      <c r="DE83" s="47" t="e">
        <f>#REF!*DD83</f>
        <v>#REF!</v>
      </c>
      <c r="FN83" s="15">
        <v>82</v>
      </c>
      <c r="FO83" s="69">
        <f t="shared" si="305"/>
        <v>81</v>
      </c>
      <c r="FP83" s="70">
        <f t="shared" si="299"/>
        <v>162</v>
      </c>
      <c r="FQ83" s="14">
        <f t="shared" si="310"/>
        <v>1620</v>
      </c>
      <c r="FR83" s="71">
        <f t="shared" si="306"/>
        <v>3240</v>
      </c>
      <c r="FS83" s="26">
        <f t="shared" si="316"/>
        <v>6480</v>
      </c>
      <c r="FT83" s="14">
        <f t="shared" si="311"/>
        <v>64800</v>
      </c>
      <c r="FU83" s="44">
        <f t="shared" si="312"/>
        <v>66420</v>
      </c>
      <c r="FV83" s="78">
        <f t="shared" si="322"/>
        <v>103897.5</v>
      </c>
    </row>
    <row r="84" spans="1:178" ht="88.5" thickBot="1">
      <c r="A84" s="46">
        <v>83</v>
      </c>
      <c r="B84" s="46">
        <v>1</v>
      </c>
      <c r="C84" s="47" t="e">
        <f>#REF!</f>
        <v>#REF!</v>
      </c>
      <c r="D84" s="46">
        <v>82</v>
      </c>
      <c r="E84" s="46">
        <f t="shared" si="307"/>
        <v>0</v>
      </c>
      <c r="F84" s="46">
        <f t="shared" si="313"/>
        <v>0</v>
      </c>
      <c r="G84" s="46">
        <f t="shared" si="317"/>
        <v>0</v>
      </c>
      <c r="H84" s="46">
        <f t="shared" si="323"/>
        <v>0</v>
      </c>
      <c r="I84" s="46">
        <f t="shared" si="327"/>
        <v>0</v>
      </c>
      <c r="J84" s="46">
        <f t="shared" si="331"/>
        <v>0</v>
      </c>
      <c r="K84" s="46">
        <f t="shared" si="335"/>
        <v>0</v>
      </c>
      <c r="L84" s="46">
        <f t="shared" si="339"/>
        <v>0</v>
      </c>
      <c r="M84" s="46">
        <f t="shared" si="343"/>
        <v>0</v>
      </c>
      <c r="N84" s="46">
        <f t="shared" si="347"/>
        <v>0</v>
      </c>
      <c r="O84" s="46">
        <f t="shared" si="351"/>
        <v>0</v>
      </c>
      <c r="P84" s="46">
        <f t="shared" si="355"/>
        <v>0</v>
      </c>
      <c r="Q84" s="46">
        <f t="shared" si="359"/>
        <v>0</v>
      </c>
      <c r="R84" s="46">
        <f t="shared" si="363"/>
        <v>0</v>
      </c>
      <c r="S84" s="46">
        <f t="shared" si="367"/>
        <v>0</v>
      </c>
      <c r="T84" s="46">
        <f t="shared" si="371"/>
        <v>0</v>
      </c>
      <c r="U84" s="46">
        <f aca="true" t="shared" si="375" ref="U84:U115">IF($FH$2&gt;18,D67,0)</f>
        <v>0</v>
      </c>
      <c r="V84" s="46">
        <f t="shared" si="258"/>
        <v>0</v>
      </c>
      <c r="W84" s="46">
        <f t="shared" si="265"/>
        <v>0</v>
      </c>
      <c r="X84" s="46">
        <f t="shared" si="270"/>
        <v>0</v>
      </c>
      <c r="Y84" s="46">
        <f t="shared" si="274"/>
        <v>0</v>
      </c>
      <c r="Z84" s="46">
        <f t="shared" si="278"/>
        <v>0</v>
      </c>
      <c r="AA84" s="46">
        <f t="shared" si="281"/>
        <v>0</v>
      </c>
      <c r="AB84" s="46">
        <f t="shared" si="283"/>
        <v>0</v>
      </c>
      <c r="AC84" s="46">
        <f t="shared" si="285"/>
        <v>0</v>
      </c>
      <c r="AD84" s="46">
        <f t="shared" si="287"/>
        <v>0</v>
      </c>
      <c r="AE84" s="46">
        <f t="shared" si="289"/>
        <v>0</v>
      </c>
      <c r="AF84" s="46">
        <f t="shared" si="291"/>
        <v>0</v>
      </c>
      <c r="AG84" s="46">
        <f t="shared" si="293"/>
        <v>0</v>
      </c>
      <c r="AH84" s="46">
        <f t="shared" si="295"/>
        <v>0</v>
      </c>
      <c r="AI84" s="46">
        <f t="shared" si="297"/>
        <v>0</v>
      </c>
      <c r="AJ84" s="46">
        <f t="shared" si="300"/>
        <v>0</v>
      </c>
      <c r="AK84" s="46">
        <f t="shared" si="308"/>
        <v>0</v>
      </c>
      <c r="AL84" s="46">
        <f t="shared" si="314"/>
        <v>0</v>
      </c>
      <c r="AM84" s="46">
        <f t="shared" si="318"/>
        <v>0</v>
      </c>
      <c r="AN84" s="46">
        <f t="shared" si="324"/>
        <v>0</v>
      </c>
      <c r="AO84" s="46">
        <f t="shared" si="328"/>
        <v>0</v>
      </c>
      <c r="AP84" s="46">
        <f t="shared" si="332"/>
        <v>0</v>
      </c>
      <c r="AQ84" s="46">
        <f t="shared" si="336"/>
        <v>0</v>
      </c>
      <c r="AR84" s="46">
        <f t="shared" si="340"/>
        <v>0</v>
      </c>
      <c r="AS84" s="46">
        <f t="shared" si="344"/>
        <v>0</v>
      </c>
      <c r="AT84" s="46">
        <f t="shared" si="348"/>
        <v>0</v>
      </c>
      <c r="AU84" s="46">
        <f t="shared" si="352"/>
        <v>0</v>
      </c>
      <c r="AV84" s="46">
        <f t="shared" si="356"/>
        <v>0</v>
      </c>
      <c r="AW84" s="46">
        <f t="shared" si="360"/>
        <v>0</v>
      </c>
      <c r="AX84" s="46">
        <f t="shared" si="364"/>
        <v>0</v>
      </c>
      <c r="AY84" s="46">
        <f t="shared" si="368"/>
        <v>0</v>
      </c>
      <c r="AZ84" s="46">
        <f t="shared" si="372"/>
        <v>0</v>
      </c>
      <c r="BA84" s="46">
        <f aca="true" t="shared" si="376" ref="BA84:BA115">IF($FH$2&gt;50,D35,0)</f>
        <v>0</v>
      </c>
      <c r="BB84" s="46">
        <f t="shared" si="259"/>
        <v>0</v>
      </c>
      <c r="BC84" s="46">
        <f t="shared" si="301"/>
        <v>82</v>
      </c>
      <c r="BD84" s="6" t="e">
        <f>#REF!*BC84</f>
        <v>#REF!</v>
      </c>
      <c r="BE84" s="46">
        <f t="shared" si="245"/>
        <v>3321</v>
      </c>
      <c r="BF84" s="46">
        <f t="shared" si="319"/>
        <v>0</v>
      </c>
      <c r="BG84" s="46">
        <f t="shared" si="320"/>
        <v>0</v>
      </c>
      <c r="BH84" s="46">
        <f t="shared" si="325"/>
        <v>0</v>
      </c>
      <c r="BI84" s="46">
        <f t="shared" si="329"/>
        <v>0</v>
      </c>
      <c r="BJ84" s="46">
        <f t="shared" si="333"/>
        <v>0</v>
      </c>
      <c r="BK84" s="46">
        <f t="shared" si="337"/>
        <v>0</v>
      </c>
      <c r="BL84" s="46">
        <f t="shared" si="341"/>
        <v>0</v>
      </c>
      <c r="BM84" s="46">
        <f t="shared" si="345"/>
        <v>0</v>
      </c>
      <c r="BN84" s="46">
        <f t="shared" si="349"/>
        <v>0</v>
      </c>
      <c r="BO84" s="46">
        <f t="shared" si="353"/>
        <v>0</v>
      </c>
      <c r="BP84" s="46">
        <f t="shared" si="357"/>
        <v>0</v>
      </c>
      <c r="BQ84" s="46">
        <f t="shared" si="361"/>
        <v>0</v>
      </c>
      <c r="BR84" s="46">
        <f t="shared" si="365"/>
        <v>0</v>
      </c>
      <c r="BS84" s="46">
        <f t="shared" si="369"/>
        <v>0</v>
      </c>
      <c r="BT84" s="46">
        <f t="shared" si="373"/>
        <v>0</v>
      </c>
      <c r="BU84" s="46">
        <f aca="true" t="shared" si="377" ref="BU84:BU115">IF($FH$2&gt;17,BK74,0)</f>
        <v>0</v>
      </c>
      <c r="BV84" s="46">
        <f t="shared" si="260"/>
        <v>0</v>
      </c>
      <c r="BW84" s="46">
        <f t="shared" si="266"/>
        <v>0</v>
      </c>
      <c r="BX84" s="46">
        <f t="shared" si="271"/>
        <v>0</v>
      </c>
      <c r="BY84" s="46">
        <f t="shared" si="275"/>
        <v>0</v>
      </c>
      <c r="BZ84" s="46">
        <f t="shared" si="279"/>
        <v>0</v>
      </c>
      <c r="CA84" s="46">
        <f t="shared" si="282"/>
        <v>0</v>
      </c>
      <c r="CB84" s="46">
        <f t="shared" si="284"/>
        <v>0</v>
      </c>
      <c r="CC84" s="46">
        <f t="shared" si="286"/>
        <v>0</v>
      </c>
      <c r="CD84" s="46">
        <f t="shared" si="288"/>
        <v>0</v>
      </c>
      <c r="CE84" s="46">
        <f t="shared" si="290"/>
        <v>0</v>
      </c>
      <c r="CF84" s="46">
        <f t="shared" si="292"/>
        <v>0</v>
      </c>
      <c r="CG84" s="46">
        <f t="shared" si="294"/>
        <v>0</v>
      </c>
      <c r="CH84" s="46">
        <f t="shared" si="296"/>
        <v>0</v>
      </c>
      <c r="CI84" s="46">
        <f t="shared" si="298"/>
        <v>0</v>
      </c>
      <c r="CJ84" s="46">
        <f t="shared" si="302"/>
        <v>0</v>
      </c>
      <c r="CK84" s="46">
        <f t="shared" si="309"/>
        <v>0</v>
      </c>
      <c r="CL84" s="46">
        <f t="shared" si="315"/>
        <v>0</v>
      </c>
      <c r="CM84" s="46">
        <f t="shared" si="321"/>
        <v>0</v>
      </c>
      <c r="CN84" s="46">
        <f t="shared" si="326"/>
        <v>0</v>
      </c>
      <c r="CO84" s="46">
        <f t="shared" si="330"/>
        <v>0</v>
      </c>
      <c r="CP84" s="46">
        <f t="shared" si="334"/>
        <v>0</v>
      </c>
      <c r="CQ84" s="46">
        <f t="shared" si="338"/>
        <v>0</v>
      </c>
      <c r="CR84" s="46">
        <f t="shared" si="342"/>
        <v>0</v>
      </c>
      <c r="CS84" s="46">
        <f t="shared" si="346"/>
        <v>0</v>
      </c>
      <c r="CT84" s="46">
        <f t="shared" si="350"/>
        <v>0</v>
      </c>
      <c r="CU84" s="46">
        <f t="shared" si="354"/>
        <v>0</v>
      </c>
      <c r="CV84" s="46">
        <f t="shared" si="358"/>
        <v>0</v>
      </c>
      <c r="CW84" s="46">
        <f t="shared" si="362"/>
        <v>0</v>
      </c>
      <c r="CX84" s="46">
        <f t="shared" si="366"/>
        <v>0</v>
      </c>
      <c r="CY84" s="46">
        <f t="shared" si="370"/>
        <v>0</v>
      </c>
      <c r="CZ84" s="46">
        <f t="shared" si="374"/>
        <v>0</v>
      </c>
      <c r="DA84" s="46">
        <f aca="true" t="shared" si="378" ref="DA84:DA115">IF($FH$2&gt;49,CQ74,0)</f>
        <v>0</v>
      </c>
      <c r="DB84" s="46">
        <f t="shared" si="261"/>
        <v>0</v>
      </c>
      <c r="DC84" s="46">
        <f t="shared" si="267"/>
        <v>0</v>
      </c>
      <c r="DD84" s="46">
        <f t="shared" si="303"/>
        <v>3321</v>
      </c>
      <c r="DE84" s="47" t="e">
        <f>#REF!*DD84</f>
        <v>#REF!</v>
      </c>
      <c r="FN84" s="15">
        <v>83</v>
      </c>
      <c r="FO84" s="69">
        <f t="shared" si="305"/>
        <v>82</v>
      </c>
      <c r="FP84" s="70">
        <f t="shared" si="299"/>
        <v>164</v>
      </c>
      <c r="FQ84" s="14">
        <f t="shared" si="310"/>
        <v>1640</v>
      </c>
      <c r="FR84" s="71">
        <f t="shared" si="306"/>
        <v>3321</v>
      </c>
      <c r="FS84" s="26">
        <f t="shared" si="316"/>
        <v>6642</v>
      </c>
      <c r="FT84" s="14">
        <f t="shared" si="311"/>
        <v>66420</v>
      </c>
      <c r="FU84" s="44">
        <f t="shared" si="312"/>
        <v>68060</v>
      </c>
      <c r="FV84" s="78">
        <f t="shared" si="322"/>
        <v>115808</v>
      </c>
    </row>
    <row r="85" spans="1:178" ht="88.5" thickBot="1">
      <c r="A85" s="46">
        <v>84</v>
      </c>
      <c r="B85" s="46">
        <v>1</v>
      </c>
      <c r="C85" s="47" t="e">
        <f>#REF!</f>
        <v>#REF!</v>
      </c>
      <c r="D85" s="46">
        <v>83</v>
      </c>
      <c r="E85" s="46">
        <f t="shared" si="307"/>
        <v>0</v>
      </c>
      <c r="F85" s="46">
        <f t="shared" si="313"/>
        <v>0</v>
      </c>
      <c r="G85" s="46">
        <f t="shared" si="317"/>
        <v>0</v>
      </c>
      <c r="H85" s="46">
        <f t="shared" si="323"/>
        <v>0</v>
      </c>
      <c r="I85" s="46">
        <f t="shared" si="327"/>
        <v>0</v>
      </c>
      <c r="J85" s="46">
        <f t="shared" si="331"/>
        <v>0</v>
      </c>
      <c r="K85" s="46">
        <f t="shared" si="335"/>
        <v>0</v>
      </c>
      <c r="L85" s="46">
        <f t="shared" si="339"/>
        <v>0</v>
      </c>
      <c r="M85" s="46">
        <f t="shared" si="343"/>
        <v>0</v>
      </c>
      <c r="N85" s="46">
        <f t="shared" si="347"/>
        <v>0</v>
      </c>
      <c r="O85" s="46">
        <f t="shared" si="351"/>
        <v>0</v>
      </c>
      <c r="P85" s="46">
        <f t="shared" si="355"/>
        <v>0</v>
      </c>
      <c r="Q85" s="46">
        <f t="shared" si="359"/>
        <v>0</v>
      </c>
      <c r="R85" s="46">
        <f t="shared" si="363"/>
        <v>0</v>
      </c>
      <c r="S85" s="46">
        <f t="shared" si="367"/>
        <v>0</v>
      </c>
      <c r="T85" s="46">
        <f t="shared" si="371"/>
        <v>0</v>
      </c>
      <c r="U85" s="46">
        <f t="shared" si="375"/>
        <v>0</v>
      </c>
      <c r="V85" s="46">
        <f aca="true" t="shared" si="379" ref="V85:V116">IF($FH$2&gt;19,D67,0)</f>
        <v>0</v>
      </c>
      <c r="W85" s="46">
        <f t="shared" si="265"/>
        <v>0</v>
      </c>
      <c r="X85" s="46">
        <f t="shared" si="270"/>
        <v>0</v>
      </c>
      <c r="Y85" s="46">
        <f t="shared" si="274"/>
        <v>0</v>
      </c>
      <c r="Z85" s="46">
        <f t="shared" si="278"/>
        <v>0</v>
      </c>
      <c r="AA85" s="46">
        <f t="shared" si="281"/>
        <v>0</v>
      </c>
      <c r="AB85" s="46">
        <f t="shared" si="283"/>
        <v>0</v>
      </c>
      <c r="AC85" s="46">
        <f t="shared" si="285"/>
        <v>0</v>
      </c>
      <c r="AD85" s="46">
        <f t="shared" si="287"/>
        <v>0</v>
      </c>
      <c r="AE85" s="46">
        <f t="shared" si="289"/>
        <v>0</v>
      </c>
      <c r="AF85" s="46">
        <f t="shared" si="291"/>
        <v>0</v>
      </c>
      <c r="AG85" s="46">
        <f t="shared" si="293"/>
        <v>0</v>
      </c>
      <c r="AH85" s="46">
        <f t="shared" si="295"/>
        <v>0</v>
      </c>
      <c r="AI85" s="46">
        <f t="shared" si="297"/>
        <v>0</v>
      </c>
      <c r="AJ85" s="46">
        <f t="shared" si="300"/>
        <v>0</v>
      </c>
      <c r="AK85" s="46">
        <f t="shared" si="308"/>
        <v>0</v>
      </c>
      <c r="AL85" s="46">
        <f t="shared" si="314"/>
        <v>0</v>
      </c>
      <c r="AM85" s="46">
        <f t="shared" si="318"/>
        <v>0</v>
      </c>
      <c r="AN85" s="46">
        <f t="shared" si="324"/>
        <v>0</v>
      </c>
      <c r="AO85" s="46">
        <f t="shared" si="328"/>
        <v>0</v>
      </c>
      <c r="AP85" s="46">
        <f t="shared" si="332"/>
        <v>0</v>
      </c>
      <c r="AQ85" s="46">
        <f t="shared" si="336"/>
        <v>0</v>
      </c>
      <c r="AR85" s="46">
        <f t="shared" si="340"/>
        <v>0</v>
      </c>
      <c r="AS85" s="46">
        <f t="shared" si="344"/>
        <v>0</v>
      </c>
      <c r="AT85" s="46">
        <f t="shared" si="348"/>
        <v>0</v>
      </c>
      <c r="AU85" s="46">
        <f t="shared" si="352"/>
        <v>0</v>
      </c>
      <c r="AV85" s="46">
        <f t="shared" si="356"/>
        <v>0</v>
      </c>
      <c r="AW85" s="46">
        <f t="shared" si="360"/>
        <v>0</v>
      </c>
      <c r="AX85" s="46">
        <f t="shared" si="364"/>
        <v>0</v>
      </c>
      <c r="AY85" s="46">
        <f t="shared" si="368"/>
        <v>0</v>
      </c>
      <c r="AZ85" s="46">
        <f t="shared" si="372"/>
        <v>0</v>
      </c>
      <c r="BA85" s="46">
        <f t="shared" si="376"/>
        <v>0</v>
      </c>
      <c r="BB85" s="46">
        <f aca="true" t="shared" si="380" ref="BB85:BB116">IF($FH$2&gt;51,D35,0)</f>
        <v>0</v>
      </c>
      <c r="BC85" s="46">
        <f t="shared" si="301"/>
        <v>83</v>
      </c>
      <c r="BD85" s="6" t="e">
        <f>#REF!*BC85</f>
        <v>#REF!</v>
      </c>
      <c r="BE85" s="46">
        <f t="shared" si="245"/>
        <v>3403</v>
      </c>
      <c r="BF85" s="46">
        <f t="shared" si="319"/>
        <v>0</v>
      </c>
      <c r="BG85" s="46">
        <f t="shared" si="320"/>
        <v>0</v>
      </c>
      <c r="BH85" s="46">
        <f t="shared" si="325"/>
        <v>0</v>
      </c>
      <c r="BI85" s="46">
        <f t="shared" si="329"/>
        <v>0</v>
      </c>
      <c r="BJ85" s="46">
        <f t="shared" si="333"/>
        <v>0</v>
      </c>
      <c r="BK85" s="46">
        <f t="shared" si="337"/>
        <v>0</v>
      </c>
      <c r="BL85" s="46">
        <f t="shared" si="341"/>
        <v>0</v>
      </c>
      <c r="BM85" s="46">
        <f t="shared" si="345"/>
        <v>0</v>
      </c>
      <c r="BN85" s="46">
        <f t="shared" si="349"/>
        <v>0</v>
      </c>
      <c r="BO85" s="46">
        <f t="shared" si="353"/>
        <v>0</v>
      </c>
      <c r="BP85" s="46">
        <f t="shared" si="357"/>
        <v>0</v>
      </c>
      <c r="BQ85" s="46">
        <f t="shared" si="361"/>
        <v>0</v>
      </c>
      <c r="BR85" s="46">
        <f t="shared" si="365"/>
        <v>0</v>
      </c>
      <c r="BS85" s="46">
        <f t="shared" si="369"/>
        <v>0</v>
      </c>
      <c r="BT85" s="46">
        <f t="shared" si="373"/>
        <v>0</v>
      </c>
      <c r="BU85" s="46">
        <f t="shared" si="377"/>
        <v>0</v>
      </c>
      <c r="BV85" s="46">
        <f aca="true" t="shared" si="381" ref="BV85:BV116">IF($FH$2&gt;18,BL75,0)</f>
        <v>0</v>
      </c>
      <c r="BW85" s="46">
        <f t="shared" si="266"/>
        <v>0</v>
      </c>
      <c r="BX85" s="46">
        <f t="shared" si="271"/>
        <v>0</v>
      </c>
      <c r="BY85" s="46">
        <f t="shared" si="275"/>
        <v>0</v>
      </c>
      <c r="BZ85" s="46">
        <f t="shared" si="279"/>
        <v>0</v>
      </c>
      <c r="CA85" s="46">
        <f t="shared" si="282"/>
        <v>0</v>
      </c>
      <c r="CB85" s="46">
        <f t="shared" si="284"/>
        <v>0</v>
      </c>
      <c r="CC85" s="46">
        <f t="shared" si="286"/>
        <v>0</v>
      </c>
      <c r="CD85" s="46">
        <f t="shared" si="288"/>
        <v>0</v>
      </c>
      <c r="CE85" s="46">
        <f t="shared" si="290"/>
        <v>0</v>
      </c>
      <c r="CF85" s="46">
        <f t="shared" si="292"/>
        <v>0</v>
      </c>
      <c r="CG85" s="46">
        <f t="shared" si="294"/>
        <v>0</v>
      </c>
      <c r="CH85" s="46">
        <f t="shared" si="296"/>
        <v>0</v>
      </c>
      <c r="CI85" s="46">
        <f t="shared" si="298"/>
        <v>0</v>
      </c>
      <c r="CJ85" s="46">
        <f t="shared" si="302"/>
        <v>0</v>
      </c>
      <c r="CK85" s="46">
        <f t="shared" si="309"/>
        <v>0</v>
      </c>
      <c r="CL85" s="46">
        <f t="shared" si="315"/>
        <v>0</v>
      </c>
      <c r="CM85" s="46">
        <f t="shared" si="321"/>
        <v>0</v>
      </c>
      <c r="CN85" s="46">
        <f t="shared" si="326"/>
        <v>0</v>
      </c>
      <c r="CO85" s="46">
        <f t="shared" si="330"/>
        <v>0</v>
      </c>
      <c r="CP85" s="46">
        <f t="shared" si="334"/>
        <v>0</v>
      </c>
      <c r="CQ85" s="46">
        <f t="shared" si="338"/>
        <v>0</v>
      </c>
      <c r="CR85" s="46">
        <f t="shared" si="342"/>
        <v>0</v>
      </c>
      <c r="CS85" s="46">
        <f t="shared" si="346"/>
        <v>0</v>
      </c>
      <c r="CT85" s="46">
        <f t="shared" si="350"/>
        <v>0</v>
      </c>
      <c r="CU85" s="46">
        <f t="shared" si="354"/>
        <v>0</v>
      </c>
      <c r="CV85" s="46">
        <f t="shared" si="358"/>
        <v>0</v>
      </c>
      <c r="CW85" s="46">
        <f t="shared" si="362"/>
        <v>0</v>
      </c>
      <c r="CX85" s="46">
        <f t="shared" si="366"/>
        <v>0</v>
      </c>
      <c r="CY85" s="46">
        <f t="shared" si="370"/>
        <v>0</v>
      </c>
      <c r="CZ85" s="46">
        <f t="shared" si="374"/>
        <v>0</v>
      </c>
      <c r="DA85" s="46">
        <f t="shared" si="378"/>
        <v>0</v>
      </c>
      <c r="DB85" s="46">
        <f aca="true" t="shared" si="382" ref="DB85:DB116">IF($FH$2&gt;50,CR75,0)</f>
        <v>0</v>
      </c>
      <c r="DC85" s="46">
        <f t="shared" si="267"/>
        <v>0</v>
      </c>
      <c r="DD85" s="46">
        <f t="shared" si="303"/>
        <v>3403</v>
      </c>
      <c r="DE85" s="47" t="e">
        <f>#REF!*DD85</f>
        <v>#REF!</v>
      </c>
      <c r="FN85" s="24">
        <v>84</v>
      </c>
      <c r="FO85" s="57">
        <f t="shared" si="305"/>
        <v>83</v>
      </c>
      <c r="FP85" s="19">
        <f t="shared" si="299"/>
        <v>166</v>
      </c>
      <c r="FQ85" s="14">
        <f t="shared" si="310"/>
        <v>1660</v>
      </c>
      <c r="FR85" s="58">
        <f t="shared" si="306"/>
        <v>3403</v>
      </c>
      <c r="FS85" s="20">
        <f t="shared" si="316"/>
        <v>6806</v>
      </c>
      <c r="FT85" s="14">
        <f t="shared" si="311"/>
        <v>68060</v>
      </c>
      <c r="FU85" s="21">
        <f t="shared" si="312"/>
        <v>69720</v>
      </c>
      <c r="FV85" s="79">
        <f t="shared" si="322"/>
        <v>128009</v>
      </c>
    </row>
    <row r="86" spans="1:178" ht="87.75">
      <c r="A86" s="46">
        <v>85</v>
      </c>
      <c r="B86" s="46">
        <v>1</v>
      </c>
      <c r="C86" s="47" t="e">
        <f>#REF!</f>
        <v>#REF!</v>
      </c>
      <c r="D86" s="46">
        <v>84</v>
      </c>
      <c r="E86" s="46">
        <f t="shared" si="307"/>
        <v>0</v>
      </c>
      <c r="F86" s="46">
        <f t="shared" si="313"/>
        <v>0</v>
      </c>
      <c r="G86" s="46">
        <f t="shared" si="317"/>
        <v>0</v>
      </c>
      <c r="H86" s="46">
        <f t="shared" si="323"/>
        <v>0</v>
      </c>
      <c r="I86" s="46">
        <f t="shared" si="327"/>
        <v>0</v>
      </c>
      <c r="J86" s="46">
        <f t="shared" si="331"/>
        <v>0</v>
      </c>
      <c r="K86" s="46">
        <f t="shared" si="335"/>
        <v>0</v>
      </c>
      <c r="L86" s="46">
        <f t="shared" si="339"/>
        <v>0</v>
      </c>
      <c r="M86" s="46">
        <f t="shared" si="343"/>
        <v>0</v>
      </c>
      <c r="N86" s="46">
        <f t="shared" si="347"/>
        <v>0</v>
      </c>
      <c r="O86" s="46">
        <f t="shared" si="351"/>
        <v>0</v>
      </c>
      <c r="P86" s="46">
        <f t="shared" si="355"/>
        <v>0</v>
      </c>
      <c r="Q86" s="46">
        <f t="shared" si="359"/>
        <v>0</v>
      </c>
      <c r="R86" s="46">
        <f t="shared" si="363"/>
        <v>0</v>
      </c>
      <c r="S86" s="46">
        <f t="shared" si="367"/>
        <v>0</v>
      </c>
      <c r="T86" s="46">
        <f t="shared" si="371"/>
        <v>0</v>
      </c>
      <c r="U86" s="46">
        <f t="shared" si="375"/>
        <v>0</v>
      </c>
      <c r="V86" s="46">
        <f t="shared" si="379"/>
        <v>0</v>
      </c>
      <c r="W86" s="46">
        <f aca="true" t="shared" si="383" ref="W86:W117">IF($FH$2&gt;20,D67,0)</f>
        <v>0</v>
      </c>
      <c r="X86" s="46">
        <f t="shared" si="270"/>
        <v>0</v>
      </c>
      <c r="Y86" s="46">
        <f t="shared" si="274"/>
        <v>0</v>
      </c>
      <c r="Z86" s="46">
        <f t="shared" si="278"/>
        <v>0</v>
      </c>
      <c r="AA86" s="46">
        <f t="shared" si="281"/>
        <v>0</v>
      </c>
      <c r="AB86" s="46">
        <f t="shared" si="283"/>
        <v>0</v>
      </c>
      <c r="AC86" s="46">
        <f t="shared" si="285"/>
        <v>0</v>
      </c>
      <c r="AD86" s="46">
        <f t="shared" si="287"/>
        <v>0</v>
      </c>
      <c r="AE86" s="46">
        <f t="shared" si="289"/>
        <v>0</v>
      </c>
      <c r="AF86" s="46">
        <f t="shared" si="291"/>
        <v>0</v>
      </c>
      <c r="AG86" s="46">
        <f t="shared" si="293"/>
        <v>0</v>
      </c>
      <c r="AH86" s="46">
        <f t="shared" si="295"/>
        <v>0</v>
      </c>
      <c r="AI86" s="46">
        <f t="shared" si="297"/>
        <v>0</v>
      </c>
      <c r="AJ86" s="46">
        <f t="shared" si="300"/>
        <v>0</v>
      </c>
      <c r="AK86" s="46">
        <f t="shared" si="308"/>
        <v>0</v>
      </c>
      <c r="AL86" s="46">
        <f t="shared" si="314"/>
        <v>0</v>
      </c>
      <c r="AM86" s="46">
        <f t="shared" si="318"/>
        <v>0</v>
      </c>
      <c r="AN86" s="46">
        <f t="shared" si="324"/>
        <v>0</v>
      </c>
      <c r="AO86" s="46">
        <f t="shared" si="328"/>
        <v>0</v>
      </c>
      <c r="AP86" s="46">
        <f t="shared" si="332"/>
        <v>0</v>
      </c>
      <c r="AQ86" s="46">
        <f t="shared" si="336"/>
        <v>0</v>
      </c>
      <c r="AR86" s="46">
        <f t="shared" si="340"/>
        <v>0</v>
      </c>
      <c r="AS86" s="46">
        <f t="shared" si="344"/>
        <v>0</v>
      </c>
      <c r="AT86" s="46">
        <f t="shared" si="348"/>
        <v>0</v>
      </c>
      <c r="AU86" s="46">
        <f t="shared" si="352"/>
        <v>0</v>
      </c>
      <c r="AV86" s="46">
        <f t="shared" si="356"/>
        <v>0</v>
      </c>
      <c r="AW86" s="46">
        <f t="shared" si="360"/>
        <v>0</v>
      </c>
      <c r="AX86" s="46">
        <f t="shared" si="364"/>
        <v>0</v>
      </c>
      <c r="AY86" s="46">
        <f t="shared" si="368"/>
        <v>0</v>
      </c>
      <c r="AZ86" s="46">
        <f t="shared" si="372"/>
        <v>0</v>
      </c>
      <c r="BA86" s="46">
        <f t="shared" si="376"/>
        <v>0</v>
      </c>
      <c r="BB86" s="46">
        <f t="shared" si="380"/>
        <v>0</v>
      </c>
      <c r="BC86" s="46">
        <f t="shared" si="301"/>
        <v>84</v>
      </c>
      <c r="BD86" s="6" t="e">
        <f>#REF!*BC86</f>
        <v>#REF!</v>
      </c>
      <c r="BE86" s="46">
        <f t="shared" si="245"/>
        <v>3486</v>
      </c>
      <c r="BF86" s="46">
        <f t="shared" si="319"/>
        <v>0</v>
      </c>
      <c r="BG86" s="46">
        <f t="shared" si="320"/>
        <v>0</v>
      </c>
      <c r="BH86" s="46">
        <f t="shared" si="325"/>
        <v>0</v>
      </c>
      <c r="BI86" s="46">
        <f t="shared" si="329"/>
        <v>0</v>
      </c>
      <c r="BJ86" s="46">
        <f t="shared" si="333"/>
        <v>0</v>
      </c>
      <c r="BK86" s="46">
        <f t="shared" si="337"/>
        <v>0</v>
      </c>
      <c r="BL86" s="46">
        <f t="shared" si="341"/>
        <v>0</v>
      </c>
      <c r="BM86" s="46">
        <f t="shared" si="345"/>
        <v>0</v>
      </c>
      <c r="BN86" s="46">
        <f t="shared" si="349"/>
        <v>0</v>
      </c>
      <c r="BO86" s="46">
        <f t="shared" si="353"/>
        <v>0</v>
      </c>
      <c r="BP86" s="46">
        <f t="shared" si="357"/>
        <v>0</v>
      </c>
      <c r="BQ86" s="46">
        <f t="shared" si="361"/>
        <v>0</v>
      </c>
      <c r="BR86" s="46">
        <f t="shared" si="365"/>
        <v>0</v>
      </c>
      <c r="BS86" s="46">
        <f t="shared" si="369"/>
        <v>0</v>
      </c>
      <c r="BT86" s="46">
        <f t="shared" si="373"/>
        <v>0</v>
      </c>
      <c r="BU86" s="46">
        <f t="shared" si="377"/>
        <v>0</v>
      </c>
      <c r="BV86" s="46">
        <f t="shared" si="381"/>
        <v>0</v>
      </c>
      <c r="BW86" s="46">
        <f aca="true" t="shared" si="384" ref="BW86:BW117">IF($FH$2&gt;19,BM76,0)</f>
        <v>0</v>
      </c>
      <c r="BX86" s="46">
        <f t="shared" si="271"/>
        <v>0</v>
      </c>
      <c r="BY86" s="46">
        <f t="shared" si="275"/>
        <v>0</v>
      </c>
      <c r="BZ86" s="46">
        <f t="shared" si="279"/>
        <v>0</v>
      </c>
      <c r="CA86" s="46">
        <f t="shared" si="282"/>
        <v>0</v>
      </c>
      <c r="CB86" s="46">
        <f t="shared" si="284"/>
        <v>0</v>
      </c>
      <c r="CC86" s="46">
        <f t="shared" si="286"/>
        <v>0</v>
      </c>
      <c r="CD86" s="46">
        <f t="shared" si="288"/>
        <v>0</v>
      </c>
      <c r="CE86" s="46">
        <f t="shared" si="290"/>
        <v>0</v>
      </c>
      <c r="CF86" s="46">
        <f t="shared" si="292"/>
        <v>0</v>
      </c>
      <c r="CG86" s="46">
        <f t="shared" si="294"/>
        <v>0</v>
      </c>
      <c r="CH86" s="46">
        <f t="shared" si="296"/>
        <v>0</v>
      </c>
      <c r="CI86" s="46">
        <f t="shared" si="298"/>
        <v>0</v>
      </c>
      <c r="CJ86" s="46">
        <f t="shared" si="302"/>
        <v>0</v>
      </c>
      <c r="CK86" s="46">
        <f t="shared" si="309"/>
        <v>0</v>
      </c>
      <c r="CL86" s="46">
        <f t="shared" si="315"/>
        <v>0</v>
      </c>
      <c r="CM86" s="46">
        <f t="shared" si="321"/>
        <v>0</v>
      </c>
      <c r="CN86" s="46">
        <f t="shared" si="326"/>
        <v>0</v>
      </c>
      <c r="CO86" s="46">
        <f t="shared" si="330"/>
        <v>0</v>
      </c>
      <c r="CP86" s="46">
        <f t="shared" si="334"/>
        <v>0</v>
      </c>
      <c r="CQ86" s="46">
        <f t="shared" si="338"/>
        <v>0</v>
      </c>
      <c r="CR86" s="46">
        <f t="shared" si="342"/>
        <v>0</v>
      </c>
      <c r="CS86" s="46">
        <f t="shared" si="346"/>
        <v>0</v>
      </c>
      <c r="CT86" s="46">
        <f t="shared" si="350"/>
        <v>0</v>
      </c>
      <c r="CU86" s="46">
        <f t="shared" si="354"/>
        <v>0</v>
      </c>
      <c r="CV86" s="46">
        <f t="shared" si="358"/>
        <v>0</v>
      </c>
      <c r="CW86" s="46">
        <f t="shared" si="362"/>
        <v>0</v>
      </c>
      <c r="CX86" s="46">
        <f t="shared" si="366"/>
        <v>0</v>
      </c>
      <c r="CY86" s="46">
        <f t="shared" si="370"/>
        <v>0</v>
      </c>
      <c r="CZ86" s="46">
        <f t="shared" si="374"/>
        <v>0</v>
      </c>
      <c r="DA86" s="46">
        <f t="shared" si="378"/>
        <v>0</v>
      </c>
      <c r="DB86" s="46">
        <f t="shared" si="382"/>
        <v>0</v>
      </c>
      <c r="DC86" s="46">
        <f aca="true" t="shared" si="385" ref="DC86:DC117">IF($FH$2&gt;51,CS76,0)</f>
        <v>0</v>
      </c>
      <c r="DD86" s="46">
        <f t="shared" si="303"/>
        <v>3486</v>
      </c>
      <c r="DE86" s="47" t="e">
        <f>#REF!*DD86</f>
        <v>#REF!</v>
      </c>
      <c r="FN86" s="15">
        <v>85</v>
      </c>
      <c r="FO86" s="69">
        <f t="shared" si="305"/>
        <v>84</v>
      </c>
      <c r="FP86" s="70">
        <f t="shared" si="299"/>
        <v>168</v>
      </c>
      <c r="FQ86" s="14">
        <f t="shared" si="310"/>
        <v>1680</v>
      </c>
      <c r="FR86" s="71">
        <f t="shared" si="306"/>
        <v>3486</v>
      </c>
      <c r="FS86" s="26">
        <f t="shared" si="316"/>
        <v>6972</v>
      </c>
      <c r="FT86" s="14">
        <f t="shared" si="311"/>
        <v>69720</v>
      </c>
      <c r="FU86" s="44">
        <f t="shared" si="312"/>
        <v>71400</v>
      </c>
      <c r="FV86" s="78">
        <f>IF($GK$8="client",((FP86+FS86)*$GK$7),((FO86+FR86)*$GK$7))</f>
        <v>12495</v>
      </c>
    </row>
    <row r="87" spans="1:178" ht="87.75">
      <c r="A87" s="46">
        <v>86</v>
      </c>
      <c r="B87" s="46">
        <v>1</v>
      </c>
      <c r="C87" s="47" t="e">
        <f>#REF!</f>
        <v>#REF!</v>
      </c>
      <c r="D87" s="46">
        <v>85</v>
      </c>
      <c r="E87" s="46">
        <f t="shared" si="307"/>
        <v>0</v>
      </c>
      <c r="F87" s="46">
        <f t="shared" si="313"/>
        <v>0</v>
      </c>
      <c r="G87" s="46">
        <f t="shared" si="317"/>
        <v>0</v>
      </c>
      <c r="H87" s="46">
        <f t="shared" si="323"/>
        <v>0</v>
      </c>
      <c r="I87" s="46">
        <f t="shared" si="327"/>
        <v>0</v>
      </c>
      <c r="J87" s="46">
        <f t="shared" si="331"/>
        <v>0</v>
      </c>
      <c r="K87" s="46">
        <f t="shared" si="335"/>
        <v>0</v>
      </c>
      <c r="L87" s="46">
        <f t="shared" si="339"/>
        <v>0</v>
      </c>
      <c r="M87" s="46">
        <f t="shared" si="343"/>
        <v>0</v>
      </c>
      <c r="N87" s="46">
        <f t="shared" si="347"/>
        <v>0</v>
      </c>
      <c r="O87" s="46">
        <f t="shared" si="351"/>
        <v>0</v>
      </c>
      <c r="P87" s="46">
        <f t="shared" si="355"/>
        <v>0</v>
      </c>
      <c r="Q87" s="46">
        <f t="shared" si="359"/>
        <v>0</v>
      </c>
      <c r="R87" s="46">
        <f t="shared" si="363"/>
        <v>0</v>
      </c>
      <c r="S87" s="46">
        <f t="shared" si="367"/>
        <v>0</v>
      </c>
      <c r="T87" s="46">
        <f t="shared" si="371"/>
        <v>0</v>
      </c>
      <c r="U87" s="46">
        <f t="shared" si="375"/>
        <v>0</v>
      </c>
      <c r="V87" s="46">
        <f t="shared" si="379"/>
        <v>0</v>
      </c>
      <c r="W87" s="46">
        <f t="shared" si="383"/>
        <v>0</v>
      </c>
      <c r="X87" s="46">
        <f aca="true" t="shared" si="386" ref="X87:X118">IF($FH$2&gt;21,D67,0)</f>
        <v>0</v>
      </c>
      <c r="Y87" s="46">
        <f t="shared" si="274"/>
        <v>0</v>
      </c>
      <c r="Z87" s="46">
        <f t="shared" si="278"/>
        <v>0</v>
      </c>
      <c r="AA87" s="46">
        <f t="shared" si="281"/>
        <v>0</v>
      </c>
      <c r="AB87" s="46">
        <f t="shared" si="283"/>
        <v>0</v>
      </c>
      <c r="AC87" s="46">
        <f t="shared" si="285"/>
        <v>0</v>
      </c>
      <c r="AD87" s="46">
        <f t="shared" si="287"/>
        <v>0</v>
      </c>
      <c r="AE87" s="46">
        <f t="shared" si="289"/>
        <v>0</v>
      </c>
      <c r="AF87" s="46">
        <f t="shared" si="291"/>
        <v>0</v>
      </c>
      <c r="AG87" s="46">
        <f t="shared" si="293"/>
        <v>0</v>
      </c>
      <c r="AH87" s="46">
        <f t="shared" si="295"/>
        <v>0</v>
      </c>
      <c r="AI87" s="46">
        <f t="shared" si="297"/>
        <v>0</v>
      </c>
      <c r="AJ87" s="46">
        <f t="shared" si="300"/>
        <v>0</v>
      </c>
      <c r="AK87" s="46">
        <f t="shared" si="308"/>
        <v>0</v>
      </c>
      <c r="AL87" s="46">
        <f t="shared" si="314"/>
        <v>0</v>
      </c>
      <c r="AM87" s="46">
        <f t="shared" si="318"/>
        <v>0</v>
      </c>
      <c r="AN87" s="46">
        <f t="shared" si="324"/>
        <v>0</v>
      </c>
      <c r="AO87" s="46">
        <f t="shared" si="328"/>
        <v>0</v>
      </c>
      <c r="AP87" s="46">
        <f t="shared" si="332"/>
        <v>0</v>
      </c>
      <c r="AQ87" s="46">
        <f t="shared" si="336"/>
        <v>0</v>
      </c>
      <c r="AR87" s="46">
        <f t="shared" si="340"/>
        <v>0</v>
      </c>
      <c r="AS87" s="46">
        <f t="shared" si="344"/>
        <v>0</v>
      </c>
      <c r="AT87" s="46">
        <f t="shared" si="348"/>
        <v>0</v>
      </c>
      <c r="AU87" s="46">
        <f t="shared" si="352"/>
        <v>0</v>
      </c>
      <c r="AV87" s="46">
        <f t="shared" si="356"/>
        <v>0</v>
      </c>
      <c r="AW87" s="46">
        <f t="shared" si="360"/>
        <v>0</v>
      </c>
      <c r="AX87" s="46">
        <f t="shared" si="364"/>
        <v>0</v>
      </c>
      <c r="AY87" s="46">
        <f t="shared" si="368"/>
        <v>0</v>
      </c>
      <c r="AZ87" s="46">
        <f t="shared" si="372"/>
        <v>0</v>
      </c>
      <c r="BA87" s="46">
        <f t="shared" si="376"/>
        <v>0</v>
      </c>
      <c r="BB87" s="46">
        <f t="shared" si="380"/>
        <v>0</v>
      </c>
      <c r="BC87" s="46">
        <f t="shared" si="301"/>
        <v>85</v>
      </c>
      <c r="BD87" s="6" t="e">
        <f>#REF!*BC87</f>
        <v>#REF!</v>
      </c>
      <c r="BE87" s="46">
        <f t="shared" si="245"/>
        <v>3570</v>
      </c>
      <c r="BF87" s="46">
        <f t="shared" si="319"/>
        <v>0</v>
      </c>
      <c r="BG87" s="46">
        <f t="shared" si="320"/>
        <v>0</v>
      </c>
      <c r="BH87" s="46">
        <f t="shared" si="325"/>
        <v>0</v>
      </c>
      <c r="BI87" s="46">
        <f t="shared" si="329"/>
        <v>0</v>
      </c>
      <c r="BJ87" s="46">
        <f t="shared" si="333"/>
        <v>0</v>
      </c>
      <c r="BK87" s="46">
        <f t="shared" si="337"/>
        <v>0</v>
      </c>
      <c r="BL87" s="46">
        <f t="shared" si="341"/>
        <v>0</v>
      </c>
      <c r="BM87" s="46">
        <f t="shared" si="345"/>
        <v>0</v>
      </c>
      <c r="BN87" s="46">
        <f t="shared" si="349"/>
        <v>0</v>
      </c>
      <c r="BO87" s="46">
        <f t="shared" si="353"/>
        <v>0</v>
      </c>
      <c r="BP87" s="46">
        <f t="shared" si="357"/>
        <v>0</v>
      </c>
      <c r="BQ87" s="46">
        <f t="shared" si="361"/>
        <v>0</v>
      </c>
      <c r="BR87" s="46">
        <f t="shared" si="365"/>
        <v>0</v>
      </c>
      <c r="BS87" s="46">
        <f t="shared" si="369"/>
        <v>0</v>
      </c>
      <c r="BT87" s="46">
        <f t="shared" si="373"/>
        <v>0</v>
      </c>
      <c r="BU87" s="46">
        <f t="shared" si="377"/>
        <v>0</v>
      </c>
      <c r="BV87" s="46">
        <f t="shared" si="381"/>
        <v>0</v>
      </c>
      <c r="BW87" s="46">
        <f t="shared" si="384"/>
        <v>0</v>
      </c>
      <c r="BX87" s="46">
        <f aca="true" t="shared" si="387" ref="BX87:BX118">IF($FH$2&gt;20,BN77,0)</f>
        <v>0</v>
      </c>
      <c r="BY87" s="46">
        <f t="shared" si="275"/>
        <v>0</v>
      </c>
      <c r="BZ87" s="46">
        <f t="shared" si="279"/>
        <v>0</v>
      </c>
      <c r="CA87" s="46">
        <f t="shared" si="282"/>
        <v>0</v>
      </c>
      <c r="CB87" s="46">
        <f t="shared" si="284"/>
        <v>0</v>
      </c>
      <c r="CC87" s="46">
        <f t="shared" si="286"/>
        <v>0</v>
      </c>
      <c r="CD87" s="46">
        <f t="shared" si="288"/>
        <v>0</v>
      </c>
      <c r="CE87" s="46">
        <f t="shared" si="290"/>
        <v>0</v>
      </c>
      <c r="CF87" s="46">
        <f t="shared" si="292"/>
        <v>0</v>
      </c>
      <c r="CG87" s="46">
        <f t="shared" si="294"/>
        <v>0</v>
      </c>
      <c r="CH87" s="46">
        <f t="shared" si="296"/>
        <v>0</v>
      </c>
      <c r="CI87" s="46">
        <f t="shared" si="298"/>
        <v>0</v>
      </c>
      <c r="CJ87" s="46">
        <f t="shared" si="302"/>
        <v>0</v>
      </c>
      <c r="CK87" s="46">
        <f t="shared" si="309"/>
        <v>0</v>
      </c>
      <c r="CL87" s="46">
        <f t="shared" si="315"/>
        <v>0</v>
      </c>
      <c r="CM87" s="46">
        <f t="shared" si="321"/>
        <v>0</v>
      </c>
      <c r="CN87" s="46">
        <f t="shared" si="326"/>
        <v>0</v>
      </c>
      <c r="CO87" s="46">
        <f t="shared" si="330"/>
        <v>0</v>
      </c>
      <c r="CP87" s="46">
        <f t="shared" si="334"/>
        <v>0</v>
      </c>
      <c r="CQ87" s="46">
        <f t="shared" si="338"/>
        <v>0</v>
      </c>
      <c r="CR87" s="46">
        <f t="shared" si="342"/>
        <v>0</v>
      </c>
      <c r="CS87" s="46">
        <f t="shared" si="346"/>
        <v>0</v>
      </c>
      <c r="CT87" s="46">
        <f t="shared" si="350"/>
        <v>0</v>
      </c>
      <c r="CU87" s="46">
        <f t="shared" si="354"/>
        <v>0</v>
      </c>
      <c r="CV87" s="46">
        <f t="shared" si="358"/>
        <v>0</v>
      </c>
      <c r="CW87" s="46">
        <f t="shared" si="362"/>
        <v>0</v>
      </c>
      <c r="CX87" s="46">
        <f t="shared" si="366"/>
        <v>0</v>
      </c>
      <c r="CY87" s="46">
        <f t="shared" si="370"/>
        <v>0</v>
      </c>
      <c r="CZ87" s="46">
        <f t="shared" si="374"/>
        <v>0</v>
      </c>
      <c r="DA87" s="46">
        <f t="shared" si="378"/>
        <v>0</v>
      </c>
      <c r="DB87" s="46">
        <f t="shared" si="382"/>
        <v>0</v>
      </c>
      <c r="DC87" s="46">
        <f t="shared" si="385"/>
        <v>0</v>
      </c>
      <c r="DD87" s="46">
        <f t="shared" si="303"/>
        <v>3570</v>
      </c>
      <c r="DE87" s="47" t="e">
        <f>#REF!*DD87</f>
        <v>#REF!</v>
      </c>
      <c r="FN87" s="15">
        <v>86</v>
      </c>
      <c r="FO87" s="69">
        <f t="shared" si="305"/>
        <v>85</v>
      </c>
      <c r="FP87" s="70">
        <f t="shared" si="299"/>
        <v>170</v>
      </c>
      <c r="FQ87" s="14">
        <f t="shared" si="310"/>
        <v>1700</v>
      </c>
      <c r="FR87" s="71">
        <f t="shared" si="306"/>
        <v>3570</v>
      </c>
      <c r="FS87" s="26">
        <f t="shared" si="316"/>
        <v>7140</v>
      </c>
      <c r="FT87" s="14">
        <f t="shared" si="311"/>
        <v>71400</v>
      </c>
      <c r="FU87" s="44">
        <f t="shared" si="312"/>
        <v>73100</v>
      </c>
      <c r="FV87" s="78">
        <f t="shared" si="322"/>
        <v>25287.5</v>
      </c>
    </row>
    <row r="88" spans="1:178" ht="87.75">
      <c r="A88" s="46">
        <v>87</v>
      </c>
      <c r="B88" s="46">
        <v>1</v>
      </c>
      <c r="C88" s="47" t="e">
        <f>#REF!</f>
        <v>#REF!</v>
      </c>
      <c r="D88" s="46">
        <v>86</v>
      </c>
      <c r="E88" s="46">
        <f t="shared" si="307"/>
        <v>0</v>
      </c>
      <c r="F88" s="46">
        <f t="shared" si="313"/>
        <v>0</v>
      </c>
      <c r="G88" s="46">
        <f t="shared" si="317"/>
        <v>0</v>
      </c>
      <c r="H88" s="46">
        <f t="shared" si="323"/>
        <v>0</v>
      </c>
      <c r="I88" s="46">
        <f t="shared" si="327"/>
        <v>0</v>
      </c>
      <c r="J88" s="46">
        <f t="shared" si="331"/>
        <v>0</v>
      </c>
      <c r="K88" s="46">
        <f t="shared" si="335"/>
        <v>0</v>
      </c>
      <c r="L88" s="46">
        <f t="shared" si="339"/>
        <v>0</v>
      </c>
      <c r="M88" s="46">
        <f t="shared" si="343"/>
        <v>0</v>
      </c>
      <c r="N88" s="46">
        <f t="shared" si="347"/>
        <v>0</v>
      </c>
      <c r="O88" s="46">
        <f t="shared" si="351"/>
        <v>0</v>
      </c>
      <c r="P88" s="46">
        <f t="shared" si="355"/>
        <v>0</v>
      </c>
      <c r="Q88" s="46">
        <f t="shared" si="359"/>
        <v>0</v>
      </c>
      <c r="R88" s="46">
        <f t="shared" si="363"/>
        <v>0</v>
      </c>
      <c r="S88" s="46">
        <f t="shared" si="367"/>
        <v>0</v>
      </c>
      <c r="T88" s="46">
        <f t="shared" si="371"/>
        <v>0</v>
      </c>
      <c r="U88" s="46">
        <f t="shared" si="375"/>
        <v>0</v>
      </c>
      <c r="V88" s="46">
        <f t="shared" si="379"/>
        <v>0</v>
      </c>
      <c r="W88" s="46">
        <f t="shared" si="383"/>
        <v>0</v>
      </c>
      <c r="X88" s="46">
        <f t="shared" si="386"/>
        <v>0</v>
      </c>
      <c r="Y88" s="46">
        <f aca="true" t="shared" si="388" ref="Y88:Y119">IF($FH$2&gt;22,D67,0)</f>
        <v>0</v>
      </c>
      <c r="Z88" s="46">
        <f t="shared" si="278"/>
        <v>0</v>
      </c>
      <c r="AA88" s="46">
        <f t="shared" si="281"/>
        <v>0</v>
      </c>
      <c r="AB88" s="46">
        <f t="shared" si="283"/>
        <v>0</v>
      </c>
      <c r="AC88" s="46">
        <f t="shared" si="285"/>
        <v>0</v>
      </c>
      <c r="AD88" s="46">
        <f t="shared" si="287"/>
        <v>0</v>
      </c>
      <c r="AE88" s="46">
        <f t="shared" si="289"/>
        <v>0</v>
      </c>
      <c r="AF88" s="46">
        <f t="shared" si="291"/>
        <v>0</v>
      </c>
      <c r="AG88" s="46">
        <f t="shared" si="293"/>
        <v>0</v>
      </c>
      <c r="AH88" s="46">
        <f t="shared" si="295"/>
        <v>0</v>
      </c>
      <c r="AI88" s="46">
        <f t="shared" si="297"/>
        <v>0</v>
      </c>
      <c r="AJ88" s="46">
        <f t="shared" si="300"/>
        <v>0</v>
      </c>
      <c r="AK88" s="46">
        <f t="shared" si="308"/>
        <v>0</v>
      </c>
      <c r="AL88" s="46">
        <f t="shared" si="314"/>
        <v>0</v>
      </c>
      <c r="AM88" s="46">
        <f t="shared" si="318"/>
        <v>0</v>
      </c>
      <c r="AN88" s="46">
        <f t="shared" si="324"/>
        <v>0</v>
      </c>
      <c r="AO88" s="46">
        <f t="shared" si="328"/>
        <v>0</v>
      </c>
      <c r="AP88" s="46">
        <f t="shared" si="332"/>
        <v>0</v>
      </c>
      <c r="AQ88" s="46">
        <f t="shared" si="336"/>
        <v>0</v>
      </c>
      <c r="AR88" s="46">
        <f t="shared" si="340"/>
        <v>0</v>
      </c>
      <c r="AS88" s="46">
        <f t="shared" si="344"/>
        <v>0</v>
      </c>
      <c r="AT88" s="46">
        <f t="shared" si="348"/>
        <v>0</v>
      </c>
      <c r="AU88" s="46">
        <f t="shared" si="352"/>
        <v>0</v>
      </c>
      <c r="AV88" s="46">
        <f t="shared" si="356"/>
        <v>0</v>
      </c>
      <c r="AW88" s="46">
        <f t="shared" si="360"/>
        <v>0</v>
      </c>
      <c r="AX88" s="46">
        <f t="shared" si="364"/>
        <v>0</v>
      </c>
      <c r="AY88" s="46">
        <f t="shared" si="368"/>
        <v>0</v>
      </c>
      <c r="AZ88" s="46">
        <f t="shared" si="372"/>
        <v>0</v>
      </c>
      <c r="BA88" s="46">
        <f t="shared" si="376"/>
        <v>0</v>
      </c>
      <c r="BB88" s="46">
        <f t="shared" si="380"/>
        <v>0</v>
      </c>
      <c r="BC88" s="46">
        <f t="shared" si="301"/>
        <v>86</v>
      </c>
      <c r="BD88" s="6" t="e">
        <f>#REF!*BC88</f>
        <v>#REF!</v>
      </c>
      <c r="BE88" s="46">
        <f t="shared" si="245"/>
        <v>3655</v>
      </c>
      <c r="BF88" s="46">
        <f t="shared" si="319"/>
        <v>0</v>
      </c>
      <c r="BG88" s="46">
        <f t="shared" si="320"/>
        <v>0</v>
      </c>
      <c r="BH88" s="46">
        <f t="shared" si="325"/>
        <v>0</v>
      </c>
      <c r="BI88" s="46">
        <f t="shared" si="329"/>
        <v>0</v>
      </c>
      <c r="BJ88" s="46">
        <f t="shared" si="333"/>
        <v>0</v>
      </c>
      <c r="BK88" s="46">
        <f t="shared" si="337"/>
        <v>0</v>
      </c>
      <c r="BL88" s="46">
        <f t="shared" si="341"/>
        <v>0</v>
      </c>
      <c r="BM88" s="46">
        <f t="shared" si="345"/>
        <v>0</v>
      </c>
      <c r="BN88" s="46">
        <f t="shared" si="349"/>
        <v>0</v>
      </c>
      <c r="BO88" s="46">
        <f t="shared" si="353"/>
        <v>0</v>
      </c>
      <c r="BP88" s="46">
        <f t="shared" si="357"/>
        <v>0</v>
      </c>
      <c r="BQ88" s="46">
        <f t="shared" si="361"/>
        <v>0</v>
      </c>
      <c r="BR88" s="46">
        <f t="shared" si="365"/>
        <v>0</v>
      </c>
      <c r="BS88" s="46">
        <f t="shared" si="369"/>
        <v>0</v>
      </c>
      <c r="BT88" s="46">
        <f t="shared" si="373"/>
        <v>0</v>
      </c>
      <c r="BU88" s="46">
        <f t="shared" si="377"/>
        <v>0</v>
      </c>
      <c r="BV88" s="46">
        <f t="shared" si="381"/>
        <v>0</v>
      </c>
      <c r="BW88" s="46">
        <f t="shared" si="384"/>
        <v>0</v>
      </c>
      <c r="BX88" s="46">
        <f t="shared" si="387"/>
        <v>0</v>
      </c>
      <c r="BY88" s="46">
        <f aca="true" t="shared" si="389" ref="BY88:BY119">IF($FH$2&gt;21,BO78,0)</f>
        <v>0</v>
      </c>
      <c r="BZ88" s="46">
        <f t="shared" si="279"/>
        <v>0</v>
      </c>
      <c r="CA88" s="46">
        <f t="shared" si="282"/>
        <v>0</v>
      </c>
      <c r="CB88" s="46">
        <f t="shared" si="284"/>
        <v>0</v>
      </c>
      <c r="CC88" s="46">
        <f t="shared" si="286"/>
        <v>0</v>
      </c>
      <c r="CD88" s="46">
        <f t="shared" si="288"/>
        <v>0</v>
      </c>
      <c r="CE88" s="46">
        <f t="shared" si="290"/>
        <v>0</v>
      </c>
      <c r="CF88" s="46">
        <f t="shared" si="292"/>
        <v>0</v>
      </c>
      <c r="CG88" s="46">
        <f t="shared" si="294"/>
        <v>0</v>
      </c>
      <c r="CH88" s="46">
        <f t="shared" si="296"/>
        <v>0</v>
      </c>
      <c r="CI88" s="46">
        <f t="shared" si="298"/>
        <v>0</v>
      </c>
      <c r="CJ88" s="46">
        <f t="shared" si="302"/>
        <v>0</v>
      </c>
      <c r="CK88" s="46">
        <f t="shared" si="309"/>
        <v>0</v>
      </c>
      <c r="CL88" s="46">
        <f t="shared" si="315"/>
        <v>0</v>
      </c>
      <c r="CM88" s="46">
        <f t="shared" si="321"/>
        <v>0</v>
      </c>
      <c r="CN88" s="46">
        <f t="shared" si="326"/>
        <v>0</v>
      </c>
      <c r="CO88" s="46">
        <f t="shared" si="330"/>
        <v>0</v>
      </c>
      <c r="CP88" s="46">
        <f t="shared" si="334"/>
        <v>0</v>
      </c>
      <c r="CQ88" s="46">
        <f t="shared" si="338"/>
        <v>0</v>
      </c>
      <c r="CR88" s="46">
        <f t="shared" si="342"/>
        <v>0</v>
      </c>
      <c r="CS88" s="46">
        <f t="shared" si="346"/>
        <v>0</v>
      </c>
      <c r="CT88" s="46">
        <f t="shared" si="350"/>
        <v>0</v>
      </c>
      <c r="CU88" s="46">
        <f t="shared" si="354"/>
        <v>0</v>
      </c>
      <c r="CV88" s="46">
        <f t="shared" si="358"/>
        <v>0</v>
      </c>
      <c r="CW88" s="46">
        <f t="shared" si="362"/>
        <v>0</v>
      </c>
      <c r="CX88" s="46">
        <f t="shared" si="366"/>
        <v>0</v>
      </c>
      <c r="CY88" s="46">
        <f t="shared" si="370"/>
        <v>0</v>
      </c>
      <c r="CZ88" s="46">
        <f t="shared" si="374"/>
        <v>0</v>
      </c>
      <c r="DA88" s="46">
        <f t="shared" si="378"/>
        <v>0</v>
      </c>
      <c r="DB88" s="46">
        <f t="shared" si="382"/>
        <v>0</v>
      </c>
      <c r="DC88" s="46">
        <f t="shared" si="385"/>
        <v>0</v>
      </c>
      <c r="DD88" s="46">
        <f t="shared" si="303"/>
        <v>3655</v>
      </c>
      <c r="DE88" s="47" t="e">
        <f>#REF!*DD88</f>
        <v>#REF!</v>
      </c>
      <c r="FN88" s="15">
        <v>87</v>
      </c>
      <c r="FO88" s="69">
        <f t="shared" si="305"/>
        <v>86</v>
      </c>
      <c r="FP88" s="70">
        <f t="shared" si="299"/>
        <v>172</v>
      </c>
      <c r="FQ88" s="14">
        <f t="shared" si="310"/>
        <v>1720</v>
      </c>
      <c r="FR88" s="71">
        <f t="shared" si="306"/>
        <v>3655</v>
      </c>
      <c r="FS88" s="26">
        <f t="shared" si="316"/>
        <v>7310</v>
      </c>
      <c r="FT88" s="14">
        <f t="shared" si="311"/>
        <v>73100</v>
      </c>
      <c r="FU88" s="44">
        <f t="shared" si="312"/>
        <v>74820</v>
      </c>
      <c r="FV88" s="78">
        <f t="shared" si="322"/>
        <v>38381</v>
      </c>
    </row>
    <row r="89" spans="1:178" ht="87.75">
      <c r="A89" s="46">
        <v>88</v>
      </c>
      <c r="B89" s="46">
        <v>1</v>
      </c>
      <c r="C89" s="47" t="e">
        <f>#REF!</f>
        <v>#REF!</v>
      </c>
      <c r="D89" s="46">
        <v>87</v>
      </c>
      <c r="E89" s="46">
        <f t="shared" si="307"/>
        <v>0</v>
      </c>
      <c r="F89" s="46">
        <f t="shared" si="313"/>
        <v>0</v>
      </c>
      <c r="G89" s="46">
        <f t="shared" si="317"/>
        <v>0</v>
      </c>
      <c r="H89" s="46">
        <f t="shared" si="323"/>
        <v>0</v>
      </c>
      <c r="I89" s="46">
        <f t="shared" si="327"/>
        <v>0</v>
      </c>
      <c r="J89" s="46">
        <f t="shared" si="331"/>
        <v>0</v>
      </c>
      <c r="K89" s="46">
        <f t="shared" si="335"/>
        <v>0</v>
      </c>
      <c r="L89" s="46">
        <f t="shared" si="339"/>
        <v>0</v>
      </c>
      <c r="M89" s="46">
        <f t="shared" si="343"/>
        <v>0</v>
      </c>
      <c r="N89" s="46">
        <f t="shared" si="347"/>
        <v>0</v>
      </c>
      <c r="O89" s="46">
        <f t="shared" si="351"/>
        <v>0</v>
      </c>
      <c r="P89" s="46">
        <f t="shared" si="355"/>
        <v>0</v>
      </c>
      <c r="Q89" s="46">
        <f t="shared" si="359"/>
        <v>0</v>
      </c>
      <c r="R89" s="46">
        <f t="shared" si="363"/>
        <v>0</v>
      </c>
      <c r="S89" s="46">
        <f t="shared" si="367"/>
        <v>0</v>
      </c>
      <c r="T89" s="46">
        <f t="shared" si="371"/>
        <v>0</v>
      </c>
      <c r="U89" s="46">
        <f t="shared" si="375"/>
        <v>0</v>
      </c>
      <c r="V89" s="46">
        <f t="shared" si="379"/>
        <v>0</v>
      </c>
      <c r="W89" s="46">
        <f t="shared" si="383"/>
        <v>0</v>
      </c>
      <c r="X89" s="46">
        <f t="shared" si="386"/>
        <v>0</v>
      </c>
      <c r="Y89" s="46">
        <f t="shared" si="388"/>
        <v>0</v>
      </c>
      <c r="Z89" s="46">
        <f aca="true" t="shared" si="390" ref="Z89:Z120">IF($FH$2&gt;23,D67,0)</f>
        <v>0</v>
      </c>
      <c r="AA89" s="46">
        <f t="shared" si="281"/>
        <v>0</v>
      </c>
      <c r="AB89" s="46">
        <f t="shared" si="283"/>
        <v>0</v>
      </c>
      <c r="AC89" s="46">
        <f t="shared" si="285"/>
        <v>0</v>
      </c>
      <c r="AD89" s="46">
        <f t="shared" si="287"/>
        <v>0</v>
      </c>
      <c r="AE89" s="46">
        <f t="shared" si="289"/>
        <v>0</v>
      </c>
      <c r="AF89" s="46">
        <f t="shared" si="291"/>
        <v>0</v>
      </c>
      <c r="AG89" s="46">
        <f t="shared" si="293"/>
        <v>0</v>
      </c>
      <c r="AH89" s="46">
        <f t="shared" si="295"/>
        <v>0</v>
      </c>
      <c r="AI89" s="46">
        <f t="shared" si="297"/>
        <v>0</v>
      </c>
      <c r="AJ89" s="46">
        <f t="shared" si="300"/>
        <v>0</v>
      </c>
      <c r="AK89" s="46">
        <f t="shared" si="308"/>
        <v>0</v>
      </c>
      <c r="AL89" s="46">
        <f t="shared" si="314"/>
        <v>0</v>
      </c>
      <c r="AM89" s="46">
        <f t="shared" si="318"/>
        <v>0</v>
      </c>
      <c r="AN89" s="46">
        <f t="shared" si="324"/>
        <v>0</v>
      </c>
      <c r="AO89" s="46">
        <f t="shared" si="328"/>
        <v>0</v>
      </c>
      <c r="AP89" s="46">
        <f t="shared" si="332"/>
        <v>0</v>
      </c>
      <c r="AQ89" s="46">
        <f t="shared" si="336"/>
        <v>0</v>
      </c>
      <c r="AR89" s="46">
        <f t="shared" si="340"/>
        <v>0</v>
      </c>
      <c r="AS89" s="46">
        <f t="shared" si="344"/>
        <v>0</v>
      </c>
      <c r="AT89" s="46">
        <f t="shared" si="348"/>
        <v>0</v>
      </c>
      <c r="AU89" s="46">
        <f t="shared" si="352"/>
        <v>0</v>
      </c>
      <c r="AV89" s="46">
        <f t="shared" si="356"/>
        <v>0</v>
      </c>
      <c r="AW89" s="46">
        <f t="shared" si="360"/>
        <v>0</v>
      </c>
      <c r="AX89" s="46">
        <f t="shared" si="364"/>
        <v>0</v>
      </c>
      <c r="AY89" s="46">
        <f t="shared" si="368"/>
        <v>0</v>
      </c>
      <c r="AZ89" s="46">
        <f t="shared" si="372"/>
        <v>0</v>
      </c>
      <c r="BA89" s="46">
        <f t="shared" si="376"/>
        <v>0</v>
      </c>
      <c r="BB89" s="46">
        <f t="shared" si="380"/>
        <v>0</v>
      </c>
      <c r="BC89" s="46">
        <f t="shared" si="301"/>
        <v>87</v>
      </c>
      <c r="BD89" s="6" t="e">
        <f>#REF!*BC89</f>
        <v>#REF!</v>
      </c>
      <c r="BE89" s="46">
        <f t="shared" si="245"/>
        <v>3741</v>
      </c>
      <c r="BF89" s="46">
        <f t="shared" si="319"/>
        <v>0</v>
      </c>
      <c r="BG89" s="46">
        <f t="shared" si="320"/>
        <v>0</v>
      </c>
      <c r="BH89" s="46">
        <f t="shared" si="325"/>
        <v>0</v>
      </c>
      <c r="BI89" s="46">
        <f t="shared" si="329"/>
        <v>0</v>
      </c>
      <c r="BJ89" s="46">
        <f t="shared" si="333"/>
        <v>0</v>
      </c>
      <c r="BK89" s="46">
        <f t="shared" si="337"/>
        <v>0</v>
      </c>
      <c r="BL89" s="46">
        <f t="shared" si="341"/>
        <v>0</v>
      </c>
      <c r="BM89" s="46">
        <f t="shared" si="345"/>
        <v>0</v>
      </c>
      <c r="BN89" s="46">
        <f t="shared" si="349"/>
        <v>0</v>
      </c>
      <c r="BO89" s="46">
        <f t="shared" si="353"/>
        <v>0</v>
      </c>
      <c r="BP89" s="46">
        <f t="shared" si="357"/>
        <v>0</v>
      </c>
      <c r="BQ89" s="46">
        <f t="shared" si="361"/>
        <v>0</v>
      </c>
      <c r="BR89" s="46">
        <f t="shared" si="365"/>
        <v>0</v>
      </c>
      <c r="BS89" s="46">
        <f t="shared" si="369"/>
        <v>0</v>
      </c>
      <c r="BT89" s="46">
        <f t="shared" si="373"/>
        <v>0</v>
      </c>
      <c r="BU89" s="46">
        <f t="shared" si="377"/>
        <v>0</v>
      </c>
      <c r="BV89" s="46">
        <f t="shared" si="381"/>
        <v>0</v>
      </c>
      <c r="BW89" s="46">
        <f t="shared" si="384"/>
        <v>0</v>
      </c>
      <c r="BX89" s="46">
        <f t="shared" si="387"/>
        <v>0</v>
      </c>
      <c r="BY89" s="46">
        <f t="shared" si="389"/>
        <v>0</v>
      </c>
      <c r="BZ89" s="46">
        <f aca="true" t="shared" si="391" ref="BZ89:BZ120">IF($FH$2&gt;22,BP79,0)</f>
        <v>0</v>
      </c>
      <c r="CA89" s="46">
        <f t="shared" si="282"/>
        <v>0</v>
      </c>
      <c r="CB89" s="46">
        <f t="shared" si="284"/>
        <v>0</v>
      </c>
      <c r="CC89" s="46">
        <f t="shared" si="286"/>
        <v>0</v>
      </c>
      <c r="CD89" s="46">
        <f t="shared" si="288"/>
        <v>0</v>
      </c>
      <c r="CE89" s="46">
        <f t="shared" si="290"/>
        <v>0</v>
      </c>
      <c r="CF89" s="46">
        <f t="shared" si="292"/>
        <v>0</v>
      </c>
      <c r="CG89" s="46">
        <f t="shared" si="294"/>
        <v>0</v>
      </c>
      <c r="CH89" s="46">
        <f t="shared" si="296"/>
        <v>0</v>
      </c>
      <c r="CI89" s="46">
        <f t="shared" si="298"/>
        <v>0</v>
      </c>
      <c r="CJ89" s="46">
        <f t="shared" si="302"/>
        <v>0</v>
      </c>
      <c r="CK89" s="46">
        <f t="shared" si="309"/>
        <v>0</v>
      </c>
      <c r="CL89" s="46">
        <f t="shared" si="315"/>
        <v>0</v>
      </c>
      <c r="CM89" s="46">
        <f t="shared" si="321"/>
        <v>0</v>
      </c>
      <c r="CN89" s="46">
        <f t="shared" si="326"/>
        <v>0</v>
      </c>
      <c r="CO89" s="46">
        <f t="shared" si="330"/>
        <v>0</v>
      </c>
      <c r="CP89" s="46">
        <f t="shared" si="334"/>
        <v>0</v>
      </c>
      <c r="CQ89" s="46">
        <f t="shared" si="338"/>
        <v>0</v>
      </c>
      <c r="CR89" s="46">
        <f t="shared" si="342"/>
        <v>0</v>
      </c>
      <c r="CS89" s="46">
        <f t="shared" si="346"/>
        <v>0</v>
      </c>
      <c r="CT89" s="46">
        <f t="shared" si="350"/>
        <v>0</v>
      </c>
      <c r="CU89" s="46">
        <f t="shared" si="354"/>
        <v>0</v>
      </c>
      <c r="CV89" s="46">
        <f t="shared" si="358"/>
        <v>0</v>
      </c>
      <c r="CW89" s="46">
        <f t="shared" si="362"/>
        <v>0</v>
      </c>
      <c r="CX89" s="46">
        <f t="shared" si="366"/>
        <v>0</v>
      </c>
      <c r="CY89" s="46">
        <f t="shared" si="370"/>
        <v>0</v>
      </c>
      <c r="CZ89" s="46">
        <f t="shared" si="374"/>
        <v>0</v>
      </c>
      <c r="DA89" s="46">
        <f t="shared" si="378"/>
        <v>0</v>
      </c>
      <c r="DB89" s="46">
        <f t="shared" si="382"/>
        <v>0</v>
      </c>
      <c r="DC89" s="46">
        <f t="shared" si="385"/>
        <v>0</v>
      </c>
      <c r="DD89" s="46">
        <f t="shared" si="303"/>
        <v>3741</v>
      </c>
      <c r="DE89" s="47" t="e">
        <f>#REF!*DD89</f>
        <v>#REF!</v>
      </c>
      <c r="FN89" s="15">
        <v>88</v>
      </c>
      <c r="FO89" s="69">
        <f t="shared" si="305"/>
        <v>87</v>
      </c>
      <c r="FP89" s="70">
        <f t="shared" si="299"/>
        <v>174</v>
      </c>
      <c r="FQ89" s="14">
        <f t="shared" si="310"/>
        <v>1740</v>
      </c>
      <c r="FR89" s="71">
        <f t="shared" si="306"/>
        <v>3741</v>
      </c>
      <c r="FS89" s="26">
        <f t="shared" si="316"/>
        <v>7482</v>
      </c>
      <c r="FT89" s="14">
        <f t="shared" si="311"/>
        <v>74820</v>
      </c>
      <c r="FU89" s="44">
        <f t="shared" si="312"/>
        <v>76560</v>
      </c>
      <c r="FV89" s="78">
        <f t="shared" si="322"/>
        <v>51779</v>
      </c>
    </row>
    <row r="90" spans="1:178" ht="87.75">
      <c r="A90" s="46">
        <v>89</v>
      </c>
      <c r="B90" s="46">
        <v>1</v>
      </c>
      <c r="C90" s="47" t="e">
        <f>#REF!</f>
        <v>#REF!</v>
      </c>
      <c r="D90" s="46">
        <v>88</v>
      </c>
      <c r="E90" s="46">
        <f t="shared" si="307"/>
        <v>0</v>
      </c>
      <c r="F90" s="46">
        <f t="shared" si="313"/>
        <v>0</v>
      </c>
      <c r="G90" s="46">
        <f t="shared" si="317"/>
        <v>0</v>
      </c>
      <c r="H90" s="46">
        <f t="shared" si="323"/>
        <v>0</v>
      </c>
      <c r="I90" s="46">
        <f t="shared" si="327"/>
        <v>0</v>
      </c>
      <c r="J90" s="46">
        <f t="shared" si="331"/>
        <v>0</v>
      </c>
      <c r="K90" s="46">
        <f t="shared" si="335"/>
        <v>0</v>
      </c>
      <c r="L90" s="46">
        <f t="shared" si="339"/>
        <v>0</v>
      </c>
      <c r="M90" s="46">
        <f t="shared" si="343"/>
        <v>0</v>
      </c>
      <c r="N90" s="46">
        <f t="shared" si="347"/>
        <v>0</v>
      </c>
      <c r="O90" s="46">
        <f t="shared" si="351"/>
        <v>0</v>
      </c>
      <c r="P90" s="46">
        <f t="shared" si="355"/>
        <v>0</v>
      </c>
      <c r="Q90" s="46">
        <f t="shared" si="359"/>
        <v>0</v>
      </c>
      <c r="R90" s="46">
        <f t="shared" si="363"/>
        <v>0</v>
      </c>
      <c r="S90" s="46">
        <f t="shared" si="367"/>
        <v>0</v>
      </c>
      <c r="T90" s="46">
        <f t="shared" si="371"/>
        <v>0</v>
      </c>
      <c r="U90" s="46">
        <f t="shared" si="375"/>
        <v>0</v>
      </c>
      <c r="V90" s="46">
        <f t="shared" si="379"/>
        <v>0</v>
      </c>
      <c r="W90" s="46">
        <f t="shared" si="383"/>
        <v>0</v>
      </c>
      <c r="X90" s="46">
        <f t="shared" si="386"/>
        <v>0</v>
      </c>
      <c r="Y90" s="46">
        <f t="shared" si="388"/>
        <v>0</v>
      </c>
      <c r="Z90" s="46">
        <f t="shared" si="390"/>
        <v>0</v>
      </c>
      <c r="AA90" s="46">
        <f aca="true" t="shared" si="392" ref="AA90:AA121">IF($FH$2&gt;24,D67,0)</f>
        <v>0</v>
      </c>
      <c r="AB90" s="46">
        <f t="shared" si="283"/>
        <v>0</v>
      </c>
      <c r="AC90" s="46">
        <f t="shared" si="285"/>
        <v>0</v>
      </c>
      <c r="AD90" s="46">
        <f t="shared" si="287"/>
        <v>0</v>
      </c>
      <c r="AE90" s="46">
        <f t="shared" si="289"/>
        <v>0</v>
      </c>
      <c r="AF90" s="46">
        <f t="shared" si="291"/>
        <v>0</v>
      </c>
      <c r="AG90" s="46">
        <f t="shared" si="293"/>
        <v>0</v>
      </c>
      <c r="AH90" s="46">
        <f t="shared" si="295"/>
        <v>0</v>
      </c>
      <c r="AI90" s="46">
        <f t="shared" si="297"/>
        <v>0</v>
      </c>
      <c r="AJ90" s="46">
        <f t="shared" si="300"/>
        <v>0</v>
      </c>
      <c r="AK90" s="46">
        <f t="shared" si="308"/>
        <v>0</v>
      </c>
      <c r="AL90" s="46">
        <f t="shared" si="314"/>
        <v>0</v>
      </c>
      <c r="AM90" s="46">
        <f t="shared" si="318"/>
        <v>0</v>
      </c>
      <c r="AN90" s="46">
        <f t="shared" si="324"/>
        <v>0</v>
      </c>
      <c r="AO90" s="46">
        <f t="shared" si="328"/>
        <v>0</v>
      </c>
      <c r="AP90" s="46">
        <f t="shared" si="332"/>
        <v>0</v>
      </c>
      <c r="AQ90" s="46">
        <f t="shared" si="336"/>
        <v>0</v>
      </c>
      <c r="AR90" s="46">
        <f t="shared" si="340"/>
        <v>0</v>
      </c>
      <c r="AS90" s="46">
        <f t="shared" si="344"/>
        <v>0</v>
      </c>
      <c r="AT90" s="46">
        <f t="shared" si="348"/>
        <v>0</v>
      </c>
      <c r="AU90" s="46">
        <f t="shared" si="352"/>
        <v>0</v>
      </c>
      <c r="AV90" s="46">
        <f t="shared" si="356"/>
        <v>0</v>
      </c>
      <c r="AW90" s="46">
        <f t="shared" si="360"/>
        <v>0</v>
      </c>
      <c r="AX90" s="46">
        <f t="shared" si="364"/>
        <v>0</v>
      </c>
      <c r="AY90" s="46">
        <f t="shared" si="368"/>
        <v>0</v>
      </c>
      <c r="AZ90" s="46">
        <f t="shared" si="372"/>
        <v>0</v>
      </c>
      <c r="BA90" s="46">
        <f t="shared" si="376"/>
        <v>0</v>
      </c>
      <c r="BB90" s="46">
        <f t="shared" si="380"/>
        <v>0</v>
      </c>
      <c r="BC90" s="46">
        <f t="shared" si="301"/>
        <v>88</v>
      </c>
      <c r="BD90" s="6" t="e">
        <f>#REF!*BC90</f>
        <v>#REF!</v>
      </c>
      <c r="BE90" s="46">
        <f t="shared" si="245"/>
        <v>3828</v>
      </c>
      <c r="BF90" s="46">
        <f t="shared" si="319"/>
        <v>0</v>
      </c>
      <c r="BG90" s="46">
        <f t="shared" si="320"/>
        <v>0</v>
      </c>
      <c r="BH90" s="46">
        <f t="shared" si="325"/>
        <v>0</v>
      </c>
      <c r="BI90" s="46">
        <f t="shared" si="329"/>
        <v>0</v>
      </c>
      <c r="BJ90" s="46">
        <f t="shared" si="333"/>
        <v>0</v>
      </c>
      <c r="BK90" s="46">
        <f t="shared" si="337"/>
        <v>0</v>
      </c>
      <c r="BL90" s="46">
        <f t="shared" si="341"/>
        <v>0</v>
      </c>
      <c r="BM90" s="46">
        <f t="shared" si="345"/>
        <v>0</v>
      </c>
      <c r="BN90" s="46">
        <f t="shared" si="349"/>
        <v>0</v>
      </c>
      <c r="BO90" s="46">
        <f t="shared" si="353"/>
        <v>0</v>
      </c>
      <c r="BP90" s="46">
        <f t="shared" si="357"/>
        <v>0</v>
      </c>
      <c r="BQ90" s="46">
        <f t="shared" si="361"/>
        <v>0</v>
      </c>
      <c r="BR90" s="46">
        <f t="shared" si="365"/>
        <v>0</v>
      </c>
      <c r="BS90" s="46">
        <f t="shared" si="369"/>
        <v>0</v>
      </c>
      <c r="BT90" s="46">
        <f t="shared" si="373"/>
        <v>0</v>
      </c>
      <c r="BU90" s="46">
        <f t="shared" si="377"/>
        <v>0</v>
      </c>
      <c r="BV90" s="46">
        <f t="shared" si="381"/>
        <v>0</v>
      </c>
      <c r="BW90" s="46">
        <f t="shared" si="384"/>
        <v>0</v>
      </c>
      <c r="BX90" s="46">
        <f t="shared" si="387"/>
        <v>0</v>
      </c>
      <c r="BY90" s="46">
        <f t="shared" si="389"/>
        <v>0</v>
      </c>
      <c r="BZ90" s="46">
        <f t="shared" si="391"/>
        <v>0</v>
      </c>
      <c r="CA90" s="46">
        <f aca="true" t="shared" si="393" ref="CA90:CA121">IF($FH$2&gt;23,BQ80,0)</f>
        <v>0</v>
      </c>
      <c r="CB90" s="46">
        <f t="shared" si="284"/>
        <v>0</v>
      </c>
      <c r="CC90" s="46">
        <f t="shared" si="286"/>
        <v>0</v>
      </c>
      <c r="CD90" s="46">
        <f t="shared" si="288"/>
        <v>0</v>
      </c>
      <c r="CE90" s="46">
        <f t="shared" si="290"/>
        <v>0</v>
      </c>
      <c r="CF90" s="46">
        <f t="shared" si="292"/>
        <v>0</v>
      </c>
      <c r="CG90" s="46">
        <f t="shared" si="294"/>
        <v>0</v>
      </c>
      <c r="CH90" s="46">
        <f t="shared" si="296"/>
        <v>0</v>
      </c>
      <c r="CI90" s="46">
        <f t="shared" si="298"/>
        <v>0</v>
      </c>
      <c r="CJ90" s="46">
        <f t="shared" si="302"/>
        <v>0</v>
      </c>
      <c r="CK90" s="46">
        <f t="shared" si="309"/>
        <v>0</v>
      </c>
      <c r="CL90" s="46">
        <f t="shared" si="315"/>
        <v>0</v>
      </c>
      <c r="CM90" s="46">
        <f t="shared" si="321"/>
        <v>0</v>
      </c>
      <c r="CN90" s="46">
        <f t="shared" si="326"/>
        <v>0</v>
      </c>
      <c r="CO90" s="46">
        <f t="shared" si="330"/>
        <v>0</v>
      </c>
      <c r="CP90" s="46">
        <f t="shared" si="334"/>
        <v>0</v>
      </c>
      <c r="CQ90" s="46">
        <f t="shared" si="338"/>
        <v>0</v>
      </c>
      <c r="CR90" s="46">
        <f t="shared" si="342"/>
        <v>0</v>
      </c>
      <c r="CS90" s="46">
        <f t="shared" si="346"/>
        <v>0</v>
      </c>
      <c r="CT90" s="46">
        <f t="shared" si="350"/>
        <v>0</v>
      </c>
      <c r="CU90" s="46">
        <f t="shared" si="354"/>
        <v>0</v>
      </c>
      <c r="CV90" s="46">
        <f t="shared" si="358"/>
        <v>0</v>
      </c>
      <c r="CW90" s="46">
        <f t="shared" si="362"/>
        <v>0</v>
      </c>
      <c r="CX90" s="46">
        <f t="shared" si="366"/>
        <v>0</v>
      </c>
      <c r="CY90" s="46">
        <f t="shared" si="370"/>
        <v>0</v>
      </c>
      <c r="CZ90" s="46">
        <f t="shared" si="374"/>
        <v>0</v>
      </c>
      <c r="DA90" s="46">
        <f t="shared" si="378"/>
        <v>0</v>
      </c>
      <c r="DB90" s="46">
        <f t="shared" si="382"/>
        <v>0</v>
      </c>
      <c r="DC90" s="46">
        <f t="shared" si="385"/>
        <v>0</v>
      </c>
      <c r="DD90" s="46">
        <f t="shared" si="303"/>
        <v>3828</v>
      </c>
      <c r="DE90" s="47" t="e">
        <f>#REF!*DD90</f>
        <v>#REF!</v>
      </c>
      <c r="FN90" s="15">
        <v>89</v>
      </c>
      <c r="FO90" s="69">
        <f t="shared" si="305"/>
        <v>88</v>
      </c>
      <c r="FP90" s="70">
        <f t="shared" si="299"/>
        <v>176</v>
      </c>
      <c r="FQ90" s="14">
        <f t="shared" si="310"/>
        <v>1760</v>
      </c>
      <c r="FR90" s="71">
        <f t="shared" si="306"/>
        <v>3828</v>
      </c>
      <c r="FS90" s="26">
        <f t="shared" si="316"/>
        <v>7656</v>
      </c>
      <c r="FT90" s="14">
        <f t="shared" si="311"/>
        <v>76560</v>
      </c>
      <c r="FU90" s="44">
        <f t="shared" si="312"/>
        <v>78320</v>
      </c>
      <c r="FV90" s="78">
        <f t="shared" si="322"/>
        <v>65485</v>
      </c>
    </row>
    <row r="91" spans="1:178" ht="87.75">
      <c r="A91" s="46">
        <v>90</v>
      </c>
      <c r="B91" s="46">
        <v>1</v>
      </c>
      <c r="C91" s="47" t="e">
        <f>#REF!</f>
        <v>#REF!</v>
      </c>
      <c r="D91" s="46">
        <v>89</v>
      </c>
      <c r="E91" s="46">
        <f t="shared" si="307"/>
        <v>0</v>
      </c>
      <c r="F91" s="46">
        <f t="shared" si="313"/>
        <v>0</v>
      </c>
      <c r="G91" s="46">
        <f t="shared" si="317"/>
        <v>0</v>
      </c>
      <c r="H91" s="46">
        <f t="shared" si="323"/>
        <v>0</v>
      </c>
      <c r="I91" s="46">
        <f t="shared" si="327"/>
        <v>0</v>
      </c>
      <c r="J91" s="46">
        <f t="shared" si="331"/>
        <v>0</v>
      </c>
      <c r="K91" s="46">
        <f t="shared" si="335"/>
        <v>0</v>
      </c>
      <c r="L91" s="46">
        <f t="shared" si="339"/>
        <v>0</v>
      </c>
      <c r="M91" s="46">
        <f t="shared" si="343"/>
        <v>0</v>
      </c>
      <c r="N91" s="46">
        <f t="shared" si="347"/>
        <v>0</v>
      </c>
      <c r="O91" s="46">
        <f t="shared" si="351"/>
        <v>0</v>
      </c>
      <c r="P91" s="46">
        <f t="shared" si="355"/>
        <v>0</v>
      </c>
      <c r="Q91" s="46">
        <f t="shared" si="359"/>
        <v>0</v>
      </c>
      <c r="R91" s="46">
        <f t="shared" si="363"/>
        <v>0</v>
      </c>
      <c r="S91" s="46">
        <f t="shared" si="367"/>
        <v>0</v>
      </c>
      <c r="T91" s="46">
        <f t="shared" si="371"/>
        <v>0</v>
      </c>
      <c r="U91" s="46">
        <f t="shared" si="375"/>
        <v>0</v>
      </c>
      <c r="V91" s="46">
        <f t="shared" si="379"/>
        <v>0</v>
      </c>
      <c r="W91" s="46">
        <f t="shared" si="383"/>
        <v>0</v>
      </c>
      <c r="X91" s="46">
        <f t="shared" si="386"/>
        <v>0</v>
      </c>
      <c r="Y91" s="46">
        <f t="shared" si="388"/>
        <v>0</v>
      </c>
      <c r="Z91" s="46">
        <f t="shared" si="390"/>
        <v>0</v>
      </c>
      <c r="AA91" s="46">
        <f t="shared" si="392"/>
        <v>0</v>
      </c>
      <c r="AB91" s="46">
        <f aca="true" t="shared" si="394" ref="AB91:AB121">IF($FH$2&gt;25,D67,0)</f>
        <v>0</v>
      </c>
      <c r="AC91" s="46">
        <f t="shared" si="285"/>
        <v>0</v>
      </c>
      <c r="AD91" s="46">
        <f t="shared" si="287"/>
        <v>0</v>
      </c>
      <c r="AE91" s="46">
        <f t="shared" si="289"/>
        <v>0</v>
      </c>
      <c r="AF91" s="46">
        <f t="shared" si="291"/>
        <v>0</v>
      </c>
      <c r="AG91" s="46">
        <f t="shared" si="293"/>
        <v>0</v>
      </c>
      <c r="AH91" s="46">
        <f t="shared" si="295"/>
        <v>0</v>
      </c>
      <c r="AI91" s="46">
        <f t="shared" si="297"/>
        <v>0</v>
      </c>
      <c r="AJ91" s="46">
        <f t="shared" si="300"/>
        <v>0</v>
      </c>
      <c r="AK91" s="46">
        <f t="shared" si="308"/>
        <v>0</v>
      </c>
      <c r="AL91" s="46">
        <f t="shared" si="314"/>
        <v>0</v>
      </c>
      <c r="AM91" s="46">
        <f t="shared" si="318"/>
        <v>0</v>
      </c>
      <c r="AN91" s="46">
        <f t="shared" si="324"/>
        <v>0</v>
      </c>
      <c r="AO91" s="46">
        <f t="shared" si="328"/>
        <v>0</v>
      </c>
      <c r="AP91" s="46">
        <f t="shared" si="332"/>
        <v>0</v>
      </c>
      <c r="AQ91" s="46">
        <f t="shared" si="336"/>
        <v>0</v>
      </c>
      <c r="AR91" s="46">
        <f t="shared" si="340"/>
        <v>0</v>
      </c>
      <c r="AS91" s="46">
        <f t="shared" si="344"/>
        <v>0</v>
      </c>
      <c r="AT91" s="46">
        <f t="shared" si="348"/>
        <v>0</v>
      </c>
      <c r="AU91" s="46">
        <f t="shared" si="352"/>
        <v>0</v>
      </c>
      <c r="AV91" s="46">
        <f t="shared" si="356"/>
        <v>0</v>
      </c>
      <c r="AW91" s="46">
        <f t="shared" si="360"/>
        <v>0</v>
      </c>
      <c r="AX91" s="46">
        <f t="shared" si="364"/>
        <v>0</v>
      </c>
      <c r="AY91" s="46">
        <f t="shared" si="368"/>
        <v>0</v>
      </c>
      <c r="AZ91" s="46">
        <f t="shared" si="372"/>
        <v>0</v>
      </c>
      <c r="BA91" s="46">
        <f t="shared" si="376"/>
        <v>0</v>
      </c>
      <c r="BB91" s="46">
        <f t="shared" si="380"/>
        <v>0</v>
      </c>
      <c r="BC91" s="46">
        <f t="shared" si="301"/>
        <v>89</v>
      </c>
      <c r="BD91" s="6" t="e">
        <f>#REF!*BC91</f>
        <v>#REF!</v>
      </c>
      <c r="BE91" s="46">
        <f t="shared" si="245"/>
        <v>3916</v>
      </c>
      <c r="BF91" s="46">
        <f t="shared" si="319"/>
        <v>0</v>
      </c>
      <c r="BG91" s="46">
        <f t="shared" si="320"/>
        <v>0</v>
      </c>
      <c r="BH91" s="46">
        <f t="shared" si="325"/>
        <v>0</v>
      </c>
      <c r="BI91" s="46">
        <f t="shared" si="329"/>
        <v>0</v>
      </c>
      <c r="BJ91" s="46">
        <f t="shared" si="333"/>
        <v>0</v>
      </c>
      <c r="BK91" s="46">
        <f t="shared" si="337"/>
        <v>0</v>
      </c>
      <c r="BL91" s="46">
        <f t="shared" si="341"/>
        <v>0</v>
      </c>
      <c r="BM91" s="46">
        <f t="shared" si="345"/>
        <v>0</v>
      </c>
      <c r="BN91" s="46">
        <f t="shared" si="349"/>
        <v>0</v>
      </c>
      <c r="BO91" s="46">
        <f t="shared" si="353"/>
        <v>0</v>
      </c>
      <c r="BP91" s="46">
        <f t="shared" si="357"/>
        <v>0</v>
      </c>
      <c r="BQ91" s="46">
        <f t="shared" si="361"/>
        <v>0</v>
      </c>
      <c r="BR91" s="46">
        <f t="shared" si="365"/>
        <v>0</v>
      </c>
      <c r="BS91" s="46">
        <f t="shared" si="369"/>
        <v>0</v>
      </c>
      <c r="BT91" s="46">
        <f t="shared" si="373"/>
        <v>0</v>
      </c>
      <c r="BU91" s="46">
        <f t="shared" si="377"/>
        <v>0</v>
      </c>
      <c r="BV91" s="46">
        <f t="shared" si="381"/>
        <v>0</v>
      </c>
      <c r="BW91" s="46">
        <f t="shared" si="384"/>
        <v>0</v>
      </c>
      <c r="BX91" s="46">
        <f t="shared" si="387"/>
        <v>0</v>
      </c>
      <c r="BY91" s="46">
        <f t="shared" si="389"/>
        <v>0</v>
      </c>
      <c r="BZ91" s="46">
        <f t="shared" si="391"/>
        <v>0</v>
      </c>
      <c r="CA91" s="46">
        <f t="shared" si="393"/>
        <v>0</v>
      </c>
      <c r="CB91" s="46">
        <f aca="true" t="shared" si="395" ref="CB91:CB121">IF($FH$2&gt;24,BR81,0)</f>
        <v>0</v>
      </c>
      <c r="CC91" s="46">
        <f t="shared" si="286"/>
        <v>0</v>
      </c>
      <c r="CD91" s="46">
        <f t="shared" si="288"/>
        <v>0</v>
      </c>
      <c r="CE91" s="46">
        <f t="shared" si="290"/>
        <v>0</v>
      </c>
      <c r="CF91" s="46">
        <f t="shared" si="292"/>
        <v>0</v>
      </c>
      <c r="CG91" s="46">
        <f t="shared" si="294"/>
        <v>0</v>
      </c>
      <c r="CH91" s="46">
        <f t="shared" si="296"/>
        <v>0</v>
      </c>
      <c r="CI91" s="46">
        <f t="shared" si="298"/>
        <v>0</v>
      </c>
      <c r="CJ91" s="46">
        <f t="shared" si="302"/>
        <v>0</v>
      </c>
      <c r="CK91" s="46">
        <f t="shared" si="309"/>
        <v>0</v>
      </c>
      <c r="CL91" s="46">
        <f t="shared" si="315"/>
        <v>0</v>
      </c>
      <c r="CM91" s="46">
        <f t="shared" si="321"/>
        <v>0</v>
      </c>
      <c r="CN91" s="46">
        <f t="shared" si="326"/>
        <v>0</v>
      </c>
      <c r="CO91" s="46">
        <f t="shared" si="330"/>
        <v>0</v>
      </c>
      <c r="CP91" s="46">
        <f t="shared" si="334"/>
        <v>0</v>
      </c>
      <c r="CQ91" s="46">
        <f t="shared" si="338"/>
        <v>0</v>
      </c>
      <c r="CR91" s="46">
        <f t="shared" si="342"/>
        <v>0</v>
      </c>
      <c r="CS91" s="46">
        <f t="shared" si="346"/>
        <v>0</v>
      </c>
      <c r="CT91" s="46">
        <f t="shared" si="350"/>
        <v>0</v>
      </c>
      <c r="CU91" s="46">
        <f t="shared" si="354"/>
        <v>0</v>
      </c>
      <c r="CV91" s="46">
        <f t="shared" si="358"/>
        <v>0</v>
      </c>
      <c r="CW91" s="46">
        <f t="shared" si="362"/>
        <v>0</v>
      </c>
      <c r="CX91" s="46">
        <f t="shared" si="366"/>
        <v>0</v>
      </c>
      <c r="CY91" s="46">
        <f t="shared" si="370"/>
        <v>0</v>
      </c>
      <c r="CZ91" s="46">
        <f t="shared" si="374"/>
        <v>0</v>
      </c>
      <c r="DA91" s="46">
        <f t="shared" si="378"/>
        <v>0</v>
      </c>
      <c r="DB91" s="46">
        <f t="shared" si="382"/>
        <v>0</v>
      </c>
      <c r="DC91" s="46">
        <f t="shared" si="385"/>
        <v>0</v>
      </c>
      <c r="DD91" s="46">
        <f t="shared" si="303"/>
        <v>3916</v>
      </c>
      <c r="DE91" s="47" t="e">
        <f>#REF!*DD91</f>
        <v>#REF!</v>
      </c>
      <c r="FN91" s="15">
        <v>90</v>
      </c>
      <c r="FO91" s="69">
        <f t="shared" si="305"/>
        <v>89</v>
      </c>
      <c r="FP91" s="70">
        <f t="shared" si="299"/>
        <v>178</v>
      </c>
      <c r="FQ91" s="14">
        <f t="shared" si="310"/>
        <v>1780</v>
      </c>
      <c r="FR91" s="71">
        <f t="shared" si="306"/>
        <v>3916</v>
      </c>
      <c r="FS91" s="26">
        <f t="shared" si="316"/>
        <v>7832</v>
      </c>
      <c r="FT91" s="14">
        <f t="shared" si="311"/>
        <v>78320</v>
      </c>
      <c r="FU91" s="44">
        <f t="shared" si="312"/>
        <v>80100</v>
      </c>
      <c r="FV91" s="78">
        <f t="shared" si="322"/>
        <v>79502.5</v>
      </c>
    </row>
    <row r="92" spans="1:178" ht="87.75">
      <c r="A92" s="46">
        <v>91</v>
      </c>
      <c r="B92" s="46">
        <v>1</v>
      </c>
      <c r="C92" s="47" t="e">
        <f>#REF!</f>
        <v>#REF!</v>
      </c>
      <c r="D92" s="46">
        <v>90</v>
      </c>
      <c r="E92" s="46">
        <f t="shared" si="307"/>
        <v>0</v>
      </c>
      <c r="F92" s="46">
        <f t="shared" si="313"/>
        <v>0</v>
      </c>
      <c r="G92" s="46">
        <f t="shared" si="317"/>
        <v>0</v>
      </c>
      <c r="H92" s="46">
        <f t="shared" si="323"/>
        <v>0</v>
      </c>
      <c r="I92" s="46">
        <f t="shared" si="327"/>
        <v>0</v>
      </c>
      <c r="J92" s="46">
        <f t="shared" si="331"/>
        <v>0</v>
      </c>
      <c r="K92" s="46">
        <f t="shared" si="335"/>
        <v>0</v>
      </c>
      <c r="L92" s="46">
        <f t="shared" si="339"/>
        <v>0</v>
      </c>
      <c r="M92" s="46">
        <f t="shared" si="343"/>
        <v>0</v>
      </c>
      <c r="N92" s="46">
        <f t="shared" si="347"/>
        <v>0</v>
      </c>
      <c r="O92" s="46">
        <f t="shared" si="351"/>
        <v>0</v>
      </c>
      <c r="P92" s="46">
        <f t="shared" si="355"/>
        <v>0</v>
      </c>
      <c r="Q92" s="46">
        <f t="shared" si="359"/>
        <v>0</v>
      </c>
      <c r="R92" s="46">
        <f t="shared" si="363"/>
        <v>0</v>
      </c>
      <c r="S92" s="46">
        <f t="shared" si="367"/>
        <v>0</v>
      </c>
      <c r="T92" s="46">
        <f t="shared" si="371"/>
        <v>0</v>
      </c>
      <c r="U92" s="46">
        <f t="shared" si="375"/>
        <v>0</v>
      </c>
      <c r="V92" s="46">
        <f t="shared" si="379"/>
        <v>0</v>
      </c>
      <c r="W92" s="46">
        <f t="shared" si="383"/>
        <v>0</v>
      </c>
      <c r="X92" s="46">
        <f t="shared" si="386"/>
        <v>0</v>
      </c>
      <c r="Y92" s="46">
        <f t="shared" si="388"/>
        <v>0</v>
      </c>
      <c r="Z92" s="46">
        <f t="shared" si="390"/>
        <v>0</v>
      </c>
      <c r="AA92" s="46">
        <f t="shared" si="392"/>
        <v>0</v>
      </c>
      <c r="AB92" s="46">
        <f t="shared" si="394"/>
        <v>0</v>
      </c>
      <c r="AC92" s="46">
        <f aca="true" t="shared" si="396" ref="AC92:AC121">IF($FH$2&gt;26,D67,0)</f>
        <v>0</v>
      </c>
      <c r="AD92" s="46">
        <f t="shared" si="287"/>
        <v>0</v>
      </c>
      <c r="AE92" s="46">
        <f t="shared" si="289"/>
        <v>0</v>
      </c>
      <c r="AF92" s="46">
        <f t="shared" si="291"/>
        <v>0</v>
      </c>
      <c r="AG92" s="46">
        <f t="shared" si="293"/>
        <v>0</v>
      </c>
      <c r="AH92" s="46">
        <f t="shared" si="295"/>
        <v>0</v>
      </c>
      <c r="AI92" s="46">
        <f t="shared" si="297"/>
        <v>0</v>
      </c>
      <c r="AJ92" s="46">
        <f t="shared" si="300"/>
        <v>0</v>
      </c>
      <c r="AK92" s="46">
        <f t="shared" si="308"/>
        <v>0</v>
      </c>
      <c r="AL92" s="46">
        <f t="shared" si="314"/>
        <v>0</v>
      </c>
      <c r="AM92" s="46">
        <f t="shared" si="318"/>
        <v>0</v>
      </c>
      <c r="AN92" s="46">
        <f t="shared" si="324"/>
        <v>0</v>
      </c>
      <c r="AO92" s="46">
        <f t="shared" si="328"/>
        <v>0</v>
      </c>
      <c r="AP92" s="46">
        <f t="shared" si="332"/>
        <v>0</v>
      </c>
      <c r="AQ92" s="46">
        <f t="shared" si="336"/>
        <v>0</v>
      </c>
      <c r="AR92" s="46">
        <f t="shared" si="340"/>
        <v>0</v>
      </c>
      <c r="AS92" s="46">
        <f t="shared" si="344"/>
        <v>0</v>
      </c>
      <c r="AT92" s="46">
        <f t="shared" si="348"/>
        <v>0</v>
      </c>
      <c r="AU92" s="46">
        <f t="shared" si="352"/>
        <v>0</v>
      </c>
      <c r="AV92" s="46">
        <f t="shared" si="356"/>
        <v>0</v>
      </c>
      <c r="AW92" s="46">
        <f t="shared" si="360"/>
        <v>0</v>
      </c>
      <c r="AX92" s="46">
        <f t="shared" si="364"/>
        <v>0</v>
      </c>
      <c r="AY92" s="46">
        <f t="shared" si="368"/>
        <v>0</v>
      </c>
      <c r="AZ92" s="46">
        <f t="shared" si="372"/>
        <v>0</v>
      </c>
      <c r="BA92" s="46">
        <f t="shared" si="376"/>
        <v>0</v>
      </c>
      <c r="BB92" s="46">
        <f t="shared" si="380"/>
        <v>0</v>
      </c>
      <c r="BC92" s="46">
        <f t="shared" si="301"/>
        <v>90</v>
      </c>
      <c r="BD92" s="6" t="e">
        <f>#REF!*BC92</f>
        <v>#REF!</v>
      </c>
      <c r="BE92" s="46">
        <f t="shared" si="245"/>
        <v>4005</v>
      </c>
      <c r="BF92" s="46">
        <f t="shared" si="319"/>
        <v>0</v>
      </c>
      <c r="BG92" s="46">
        <f t="shared" si="320"/>
        <v>0</v>
      </c>
      <c r="BH92" s="46">
        <f t="shared" si="325"/>
        <v>0</v>
      </c>
      <c r="BI92" s="46">
        <f t="shared" si="329"/>
        <v>0</v>
      </c>
      <c r="BJ92" s="46">
        <f t="shared" si="333"/>
        <v>0</v>
      </c>
      <c r="BK92" s="46">
        <f t="shared" si="337"/>
        <v>0</v>
      </c>
      <c r="BL92" s="46">
        <f t="shared" si="341"/>
        <v>0</v>
      </c>
      <c r="BM92" s="46">
        <f t="shared" si="345"/>
        <v>0</v>
      </c>
      <c r="BN92" s="46">
        <f t="shared" si="349"/>
        <v>0</v>
      </c>
      <c r="BO92" s="46">
        <f t="shared" si="353"/>
        <v>0</v>
      </c>
      <c r="BP92" s="46">
        <f t="shared" si="357"/>
        <v>0</v>
      </c>
      <c r="BQ92" s="46">
        <f t="shared" si="361"/>
        <v>0</v>
      </c>
      <c r="BR92" s="46">
        <f t="shared" si="365"/>
        <v>0</v>
      </c>
      <c r="BS92" s="46">
        <f t="shared" si="369"/>
        <v>0</v>
      </c>
      <c r="BT92" s="46">
        <f t="shared" si="373"/>
        <v>0</v>
      </c>
      <c r="BU92" s="46">
        <f t="shared" si="377"/>
        <v>0</v>
      </c>
      <c r="BV92" s="46">
        <f t="shared" si="381"/>
        <v>0</v>
      </c>
      <c r="BW92" s="46">
        <f t="shared" si="384"/>
        <v>0</v>
      </c>
      <c r="BX92" s="46">
        <f t="shared" si="387"/>
        <v>0</v>
      </c>
      <c r="BY92" s="46">
        <f t="shared" si="389"/>
        <v>0</v>
      </c>
      <c r="BZ92" s="46">
        <f t="shared" si="391"/>
        <v>0</v>
      </c>
      <c r="CA92" s="46">
        <f t="shared" si="393"/>
        <v>0</v>
      </c>
      <c r="CB92" s="46">
        <f t="shared" si="395"/>
        <v>0</v>
      </c>
      <c r="CC92" s="46">
        <f aca="true" t="shared" si="397" ref="CC92:CC121">IF($FH$2&gt;25,BS82,0)</f>
        <v>0</v>
      </c>
      <c r="CD92" s="46">
        <f t="shared" si="288"/>
        <v>0</v>
      </c>
      <c r="CE92" s="46">
        <f t="shared" si="290"/>
        <v>0</v>
      </c>
      <c r="CF92" s="46">
        <f t="shared" si="292"/>
        <v>0</v>
      </c>
      <c r="CG92" s="46">
        <f t="shared" si="294"/>
        <v>0</v>
      </c>
      <c r="CH92" s="46">
        <f t="shared" si="296"/>
        <v>0</v>
      </c>
      <c r="CI92" s="46">
        <f t="shared" si="298"/>
        <v>0</v>
      </c>
      <c r="CJ92" s="46">
        <f t="shared" si="302"/>
        <v>0</v>
      </c>
      <c r="CK92" s="46">
        <f t="shared" si="309"/>
        <v>0</v>
      </c>
      <c r="CL92" s="46">
        <f t="shared" si="315"/>
        <v>0</v>
      </c>
      <c r="CM92" s="46">
        <f t="shared" si="321"/>
        <v>0</v>
      </c>
      <c r="CN92" s="46">
        <f t="shared" si="326"/>
        <v>0</v>
      </c>
      <c r="CO92" s="46">
        <f t="shared" si="330"/>
        <v>0</v>
      </c>
      <c r="CP92" s="46">
        <f t="shared" si="334"/>
        <v>0</v>
      </c>
      <c r="CQ92" s="46">
        <f t="shared" si="338"/>
        <v>0</v>
      </c>
      <c r="CR92" s="46">
        <f t="shared" si="342"/>
        <v>0</v>
      </c>
      <c r="CS92" s="46">
        <f t="shared" si="346"/>
        <v>0</v>
      </c>
      <c r="CT92" s="46">
        <f t="shared" si="350"/>
        <v>0</v>
      </c>
      <c r="CU92" s="46">
        <f t="shared" si="354"/>
        <v>0</v>
      </c>
      <c r="CV92" s="46">
        <f t="shared" si="358"/>
        <v>0</v>
      </c>
      <c r="CW92" s="46">
        <f t="shared" si="362"/>
        <v>0</v>
      </c>
      <c r="CX92" s="46">
        <f t="shared" si="366"/>
        <v>0</v>
      </c>
      <c r="CY92" s="46">
        <f t="shared" si="370"/>
        <v>0</v>
      </c>
      <c r="CZ92" s="46">
        <f t="shared" si="374"/>
        <v>0</v>
      </c>
      <c r="DA92" s="46">
        <f t="shared" si="378"/>
        <v>0</v>
      </c>
      <c r="DB92" s="46">
        <f t="shared" si="382"/>
        <v>0</v>
      </c>
      <c r="DC92" s="46">
        <f t="shared" si="385"/>
        <v>0</v>
      </c>
      <c r="DD92" s="46">
        <f t="shared" si="303"/>
        <v>4005</v>
      </c>
      <c r="DE92" s="47" t="e">
        <f>#REF!*DD92</f>
        <v>#REF!</v>
      </c>
      <c r="FI92" s="1" t="s">
        <v>206</v>
      </c>
      <c r="FN92" s="15">
        <v>91</v>
      </c>
      <c r="FO92" s="69">
        <f t="shared" si="305"/>
        <v>90</v>
      </c>
      <c r="FP92" s="70">
        <f t="shared" si="299"/>
        <v>180</v>
      </c>
      <c r="FQ92" s="14">
        <f t="shared" si="310"/>
        <v>1800</v>
      </c>
      <c r="FR92" s="71">
        <f t="shared" si="306"/>
        <v>4005</v>
      </c>
      <c r="FS92" s="26">
        <f t="shared" si="316"/>
        <v>8010</v>
      </c>
      <c r="FT92" s="14">
        <f t="shared" si="311"/>
        <v>80100</v>
      </c>
      <c r="FU92" s="44">
        <f t="shared" si="312"/>
        <v>81900</v>
      </c>
      <c r="FV92" s="78">
        <f t="shared" si="322"/>
        <v>93835</v>
      </c>
    </row>
    <row r="93" spans="1:178" ht="87.75">
      <c r="A93" s="46">
        <v>92</v>
      </c>
      <c r="B93" s="46">
        <v>1</v>
      </c>
      <c r="C93" s="47" t="e">
        <f>#REF!</f>
        <v>#REF!</v>
      </c>
      <c r="D93" s="46">
        <v>91</v>
      </c>
      <c r="E93" s="46">
        <f t="shared" si="307"/>
        <v>0</v>
      </c>
      <c r="F93" s="46">
        <f t="shared" si="313"/>
        <v>0</v>
      </c>
      <c r="G93" s="46">
        <f t="shared" si="317"/>
        <v>0</v>
      </c>
      <c r="H93" s="46">
        <f t="shared" si="323"/>
        <v>0</v>
      </c>
      <c r="I93" s="46">
        <f t="shared" si="327"/>
        <v>0</v>
      </c>
      <c r="J93" s="46">
        <f t="shared" si="331"/>
        <v>0</v>
      </c>
      <c r="K93" s="46">
        <f t="shared" si="335"/>
        <v>0</v>
      </c>
      <c r="L93" s="46">
        <f t="shared" si="339"/>
        <v>0</v>
      </c>
      <c r="M93" s="46">
        <f t="shared" si="343"/>
        <v>0</v>
      </c>
      <c r="N93" s="46">
        <f t="shared" si="347"/>
        <v>0</v>
      </c>
      <c r="O93" s="46">
        <f t="shared" si="351"/>
        <v>0</v>
      </c>
      <c r="P93" s="46">
        <f t="shared" si="355"/>
        <v>0</v>
      </c>
      <c r="Q93" s="46">
        <f t="shared" si="359"/>
        <v>0</v>
      </c>
      <c r="R93" s="46">
        <f t="shared" si="363"/>
        <v>0</v>
      </c>
      <c r="S93" s="46">
        <f t="shared" si="367"/>
        <v>0</v>
      </c>
      <c r="T93" s="46">
        <f t="shared" si="371"/>
        <v>0</v>
      </c>
      <c r="U93" s="46">
        <f t="shared" si="375"/>
        <v>0</v>
      </c>
      <c r="V93" s="46">
        <f t="shared" si="379"/>
        <v>0</v>
      </c>
      <c r="W93" s="46">
        <f t="shared" si="383"/>
        <v>0</v>
      </c>
      <c r="X93" s="46">
        <f t="shared" si="386"/>
        <v>0</v>
      </c>
      <c r="Y93" s="46">
        <f t="shared" si="388"/>
        <v>0</v>
      </c>
      <c r="Z93" s="46">
        <f t="shared" si="390"/>
        <v>0</v>
      </c>
      <c r="AA93" s="46">
        <f t="shared" si="392"/>
        <v>0</v>
      </c>
      <c r="AB93" s="46">
        <f t="shared" si="394"/>
        <v>0</v>
      </c>
      <c r="AC93" s="46">
        <f t="shared" si="396"/>
        <v>0</v>
      </c>
      <c r="AD93" s="46">
        <f aca="true" t="shared" si="398" ref="AD93:AD121">IF($FH$2&gt;27,D67,0)</f>
        <v>0</v>
      </c>
      <c r="AE93" s="46">
        <f t="shared" si="289"/>
        <v>0</v>
      </c>
      <c r="AF93" s="46">
        <f t="shared" si="291"/>
        <v>0</v>
      </c>
      <c r="AG93" s="46">
        <f t="shared" si="293"/>
        <v>0</v>
      </c>
      <c r="AH93" s="46">
        <f t="shared" si="295"/>
        <v>0</v>
      </c>
      <c r="AI93" s="46">
        <f t="shared" si="297"/>
        <v>0</v>
      </c>
      <c r="AJ93" s="46">
        <f t="shared" si="300"/>
        <v>0</v>
      </c>
      <c r="AK93" s="46">
        <f t="shared" si="308"/>
        <v>0</v>
      </c>
      <c r="AL93" s="46">
        <f t="shared" si="314"/>
        <v>0</v>
      </c>
      <c r="AM93" s="46">
        <f t="shared" si="318"/>
        <v>0</v>
      </c>
      <c r="AN93" s="46">
        <f t="shared" si="324"/>
        <v>0</v>
      </c>
      <c r="AO93" s="46">
        <f t="shared" si="328"/>
        <v>0</v>
      </c>
      <c r="AP93" s="46">
        <f t="shared" si="332"/>
        <v>0</v>
      </c>
      <c r="AQ93" s="46">
        <f t="shared" si="336"/>
        <v>0</v>
      </c>
      <c r="AR93" s="46">
        <f t="shared" si="340"/>
        <v>0</v>
      </c>
      <c r="AS93" s="46">
        <f t="shared" si="344"/>
        <v>0</v>
      </c>
      <c r="AT93" s="46">
        <f t="shared" si="348"/>
        <v>0</v>
      </c>
      <c r="AU93" s="46">
        <f t="shared" si="352"/>
        <v>0</v>
      </c>
      <c r="AV93" s="46">
        <f t="shared" si="356"/>
        <v>0</v>
      </c>
      <c r="AW93" s="46">
        <f t="shared" si="360"/>
        <v>0</v>
      </c>
      <c r="AX93" s="46">
        <f t="shared" si="364"/>
        <v>0</v>
      </c>
      <c r="AY93" s="46">
        <f t="shared" si="368"/>
        <v>0</v>
      </c>
      <c r="AZ93" s="46">
        <f t="shared" si="372"/>
        <v>0</v>
      </c>
      <c r="BA93" s="46">
        <f t="shared" si="376"/>
        <v>0</v>
      </c>
      <c r="BB93" s="46">
        <f t="shared" si="380"/>
        <v>0</v>
      </c>
      <c r="BC93" s="46">
        <f t="shared" si="301"/>
        <v>91</v>
      </c>
      <c r="BD93" s="6" t="e">
        <f>#REF!*BC93</f>
        <v>#REF!</v>
      </c>
      <c r="BE93" s="46">
        <f t="shared" si="245"/>
        <v>4095</v>
      </c>
      <c r="BF93" s="46">
        <f t="shared" si="319"/>
        <v>0</v>
      </c>
      <c r="BG93" s="46">
        <f t="shared" si="320"/>
        <v>0</v>
      </c>
      <c r="BH93" s="46">
        <f t="shared" si="325"/>
        <v>0</v>
      </c>
      <c r="BI93" s="46">
        <f t="shared" si="329"/>
        <v>0</v>
      </c>
      <c r="BJ93" s="46">
        <f t="shared" si="333"/>
        <v>0</v>
      </c>
      <c r="BK93" s="46">
        <f t="shared" si="337"/>
        <v>0</v>
      </c>
      <c r="BL93" s="46">
        <f t="shared" si="341"/>
        <v>0</v>
      </c>
      <c r="BM93" s="46">
        <f t="shared" si="345"/>
        <v>0</v>
      </c>
      <c r="BN93" s="46">
        <f t="shared" si="349"/>
        <v>0</v>
      </c>
      <c r="BO93" s="46">
        <f t="shared" si="353"/>
        <v>0</v>
      </c>
      <c r="BP93" s="46">
        <f t="shared" si="357"/>
        <v>0</v>
      </c>
      <c r="BQ93" s="46">
        <f t="shared" si="361"/>
        <v>0</v>
      </c>
      <c r="BR93" s="46">
        <f t="shared" si="365"/>
        <v>0</v>
      </c>
      <c r="BS93" s="46">
        <f t="shared" si="369"/>
        <v>0</v>
      </c>
      <c r="BT93" s="46">
        <f t="shared" si="373"/>
        <v>0</v>
      </c>
      <c r="BU93" s="46">
        <f t="shared" si="377"/>
        <v>0</v>
      </c>
      <c r="BV93" s="46">
        <f t="shared" si="381"/>
        <v>0</v>
      </c>
      <c r="BW93" s="46">
        <f t="shared" si="384"/>
        <v>0</v>
      </c>
      <c r="BX93" s="46">
        <f t="shared" si="387"/>
        <v>0</v>
      </c>
      <c r="BY93" s="46">
        <f t="shared" si="389"/>
        <v>0</v>
      </c>
      <c r="BZ93" s="46">
        <f t="shared" si="391"/>
        <v>0</v>
      </c>
      <c r="CA93" s="46">
        <f t="shared" si="393"/>
        <v>0</v>
      </c>
      <c r="CB93" s="46">
        <f t="shared" si="395"/>
        <v>0</v>
      </c>
      <c r="CC93" s="46">
        <f t="shared" si="397"/>
        <v>0</v>
      </c>
      <c r="CD93" s="46">
        <f aca="true" t="shared" si="399" ref="CD93:CD121">IF($FH$2&gt;26,BT83,0)</f>
        <v>0</v>
      </c>
      <c r="CE93" s="46">
        <f t="shared" si="290"/>
        <v>0</v>
      </c>
      <c r="CF93" s="46">
        <f t="shared" si="292"/>
        <v>0</v>
      </c>
      <c r="CG93" s="46">
        <f t="shared" si="294"/>
        <v>0</v>
      </c>
      <c r="CH93" s="46">
        <f t="shared" si="296"/>
        <v>0</v>
      </c>
      <c r="CI93" s="46">
        <f t="shared" si="298"/>
        <v>0</v>
      </c>
      <c r="CJ93" s="46">
        <f t="shared" si="302"/>
        <v>0</v>
      </c>
      <c r="CK93" s="46">
        <f t="shared" si="309"/>
        <v>0</v>
      </c>
      <c r="CL93" s="46">
        <f t="shared" si="315"/>
        <v>0</v>
      </c>
      <c r="CM93" s="46">
        <f t="shared" si="321"/>
        <v>0</v>
      </c>
      <c r="CN93" s="46">
        <f t="shared" si="326"/>
        <v>0</v>
      </c>
      <c r="CO93" s="46">
        <f t="shared" si="330"/>
        <v>0</v>
      </c>
      <c r="CP93" s="46">
        <f t="shared" si="334"/>
        <v>0</v>
      </c>
      <c r="CQ93" s="46">
        <f t="shared" si="338"/>
        <v>0</v>
      </c>
      <c r="CR93" s="46">
        <f t="shared" si="342"/>
        <v>0</v>
      </c>
      <c r="CS93" s="46">
        <f t="shared" si="346"/>
        <v>0</v>
      </c>
      <c r="CT93" s="46">
        <f t="shared" si="350"/>
        <v>0</v>
      </c>
      <c r="CU93" s="46">
        <f t="shared" si="354"/>
        <v>0</v>
      </c>
      <c r="CV93" s="46">
        <f t="shared" si="358"/>
        <v>0</v>
      </c>
      <c r="CW93" s="46">
        <f t="shared" si="362"/>
        <v>0</v>
      </c>
      <c r="CX93" s="46">
        <f t="shared" si="366"/>
        <v>0</v>
      </c>
      <c r="CY93" s="46">
        <f t="shared" si="370"/>
        <v>0</v>
      </c>
      <c r="CZ93" s="46">
        <f t="shared" si="374"/>
        <v>0</v>
      </c>
      <c r="DA93" s="46">
        <f t="shared" si="378"/>
        <v>0</v>
      </c>
      <c r="DB93" s="46">
        <f t="shared" si="382"/>
        <v>0</v>
      </c>
      <c r="DC93" s="46">
        <f t="shared" si="385"/>
        <v>0</v>
      </c>
      <c r="DD93" s="46">
        <f t="shared" si="303"/>
        <v>4095</v>
      </c>
      <c r="DE93" s="47" t="e">
        <f>#REF!*DD93</f>
        <v>#REF!</v>
      </c>
      <c r="FN93" s="15">
        <v>92</v>
      </c>
      <c r="FO93" s="69">
        <f t="shared" si="305"/>
        <v>91</v>
      </c>
      <c r="FP93" s="70">
        <f t="shared" si="299"/>
        <v>182</v>
      </c>
      <c r="FQ93" s="14">
        <f t="shared" si="310"/>
        <v>1820</v>
      </c>
      <c r="FR93" s="71">
        <f t="shared" si="306"/>
        <v>4095</v>
      </c>
      <c r="FS93" s="26">
        <f t="shared" si="316"/>
        <v>8190</v>
      </c>
      <c r="FT93" s="14">
        <f t="shared" si="311"/>
        <v>81900</v>
      </c>
      <c r="FU93" s="44">
        <f t="shared" si="312"/>
        <v>83720</v>
      </c>
      <c r="FV93" s="78">
        <f t="shared" si="322"/>
        <v>108486</v>
      </c>
    </row>
    <row r="94" spans="1:178" ht="87.75">
      <c r="A94" s="46">
        <v>93</v>
      </c>
      <c r="B94" s="46">
        <v>1</v>
      </c>
      <c r="C94" s="47" t="e">
        <f>#REF!</f>
        <v>#REF!</v>
      </c>
      <c r="D94" s="46">
        <v>92</v>
      </c>
      <c r="E94" s="46">
        <f t="shared" si="307"/>
        <v>0</v>
      </c>
      <c r="F94" s="46">
        <f t="shared" si="313"/>
        <v>0</v>
      </c>
      <c r="G94" s="46">
        <f t="shared" si="317"/>
        <v>0</v>
      </c>
      <c r="H94" s="46">
        <f t="shared" si="323"/>
        <v>0</v>
      </c>
      <c r="I94" s="46">
        <f t="shared" si="327"/>
        <v>0</v>
      </c>
      <c r="J94" s="46">
        <f t="shared" si="331"/>
        <v>0</v>
      </c>
      <c r="K94" s="46">
        <f t="shared" si="335"/>
        <v>0</v>
      </c>
      <c r="L94" s="46">
        <f t="shared" si="339"/>
        <v>0</v>
      </c>
      <c r="M94" s="46">
        <f t="shared" si="343"/>
        <v>0</v>
      </c>
      <c r="N94" s="46">
        <f t="shared" si="347"/>
        <v>0</v>
      </c>
      <c r="O94" s="46">
        <f t="shared" si="351"/>
        <v>0</v>
      </c>
      <c r="P94" s="46">
        <f t="shared" si="355"/>
        <v>0</v>
      </c>
      <c r="Q94" s="46">
        <f t="shared" si="359"/>
        <v>0</v>
      </c>
      <c r="R94" s="46">
        <f t="shared" si="363"/>
        <v>0</v>
      </c>
      <c r="S94" s="46">
        <f t="shared" si="367"/>
        <v>0</v>
      </c>
      <c r="T94" s="46">
        <f t="shared" si="371"/>
        <v>0</v>
      </c>
      <c r="U94" s="46">
        <f t="shared" si="375"/>
        <v>0</v>
      </c>
      <c r="V94" s="46">
        <f t="shared" si="379"/>
        <v>0</v>
      </c>
      <c r="W94" s="46">
        <f t="shared" si="383"/>
        <v>0</v>
      </c>
      <c r="X94" s="46">
        <f t="shared" si="386"/>
        <v>0</v>
      </c>
      <c r="Y94" s="46">
        <f t="shared" si="388"/>
        <v>0</v>
      </c>
      <c r="Z94" s="46">
        <f t="shared" si="390"/>
        <v>0</v>
      </c>
      <c r="AA94" s="46">
        <f t="shared" si="392"/>
        <v>0</v>
      </c>
      <c r="AB94" s="46">
        <f t="shared" si="394"/>
        <v>0</v>
      </c>
      <c r="AC94" s="46">
        <f t="shared" si="396"/>
        <v>0</v>
      </c>
      <c r="AD94" s="46">
        <f t="shared" si="398"/>
        <v>0</v>
      </c>
      <c r="AE94" s="46">
        <f aca="true" t="shared" si="400" ref="AE94:AE121">IF($FH$2&gt;28,D67,0)</f>
        <v>0</v>
      </c>
      <c r="AF94" s="46">
        <f t="shared" si="291"/>
        <v>0</v>
      </c>
      <c r="AG94" s="46">
        <f t="shared" si="293"/>
        <v>0</v>
      </c>
      <c r="AH94" s="46">
        <f t="shared" si="295"/>
        <v>0</v>
      </c>
      <c r="AI94" s="46">
        <f t="shared" si="297"/>
        <v>0</v>
      </c>
      <c r="AJ94" s="46">
        <f t="shared" si="300"/>
        <v>0</v>
      </c>
      <c r="AK94" s="46">
        <f t="shared" si="308"/>
        <v>0</v>
      </c>
      <c r="AL94" s="46">
        <f t="shared" si="314"/>
        <v>0</v>
      </c>
      <c r="AM94" s="46">
        <f t="shared" si="318"/>
        <v>0</v>
      </c>
      <c r="AN94" s="46">
        <f t="shared" si="324"/>
        <v>0</v>
      </c>
      <c r="AO94" s="46">
        <f t="shared" si="328"/>
        <v>0</v>
      </c>
      <c r="AP94" s="46">
        <f t="shared" si="332"/>
        <v>0</v>
      </c>
      <c r="AQ94" s="46">
        <f t="shared" si="336"/>
        <v>0</v>
      </c>
      <c r="AR94" s="46">
        <f t="shared" si="340"/>
        <v>0</v>
      </c>
      <c r="AS94" s="46">
        <f t="shared" si="344"/>
        <v>0</v>
      </c>
      <c r="AT94" s="46">
        <f t="shared" si="348"/>
        <v>0</v>
      </c>
      <c r="AU94" s="46">
        <f t="shared" si="352"/>
        <v>0</v>
      </c>
      <c r="AV94" s="46">
        <f t="shared" si="356"/>
        <v>0</v>
      </c>
      <c r="AW94" s="46">
        <f t="shared" si="360"/>
        <v>0</v>
      </c>
      <c r="AX94" s="46">
        <f t="shared" si="364"/>
        <v>0</v>
      </c>
      <c r="AY94" s="46">
        <f t="shared" si="368"/>
        <v>0</v>
      </c>
      <c r="AZ94" s="46">
        <f t="shared" si="372"/>
        <v>0</v>
      </c>
      <c r="BA94" s="46">
        <f t="shared" si="376"/>
        <v>0</v>
      </c>
      <c r="BB94" s="46">
        <f t="shared" si="380"/>
        <v>0</v>
      </c>
      <c r="BC94" s="46">
        <f t="shared" si="301"/>
        <v>92</v>
      </c>
      <c r="BD94" s="6" t="e">
        <f>#REF!*BC94</f>
        <v>#REF!</v>
      </c>
      <c r="BE94" s="46">
        <f t="shared" si="245"/>
        <v>4186</v>
      </c>
      <c r="BF94" s="46">
        <f t="shared" si="319"/>
        <v>0</v>
      </c>
      <c r="BG94" s="46">
        <f t="shared" si="320"/>
        <v>0</v>
      </c>
      <c r="BH94" s="46">
        <f t="shared" si="325"/>
        <v>0</v>
      </c>
      <c r="BI94" s="46">
        <f t="shared" si="329"/>
        <v>0</v>
      </c>
      <c r="BJ94" s="46">
        <f t="shared" si="333"/>
        <v>0</v>
      </c>
      <c r="BK94" s="46">
        <f t="shared" si="337"/>
        <v>0</v>
      </c>
      <c r="BL94" s="46">
        <f t="shared" si="341"/>
        <v>0</v>
      </c>
      <c r="BM94" s="46">
        <f t="shared" si="345"/>
        <v>0</v>
      </c>
      <c r="BN94" s="46">
        <f t="shared" si="349"/>
        <v>0</v>
      </c>
      <c r="BO94" s="46">
        <f t="shared" si="353"/>
        <v>0</v>
      </c>
      <c r="BP94" s="46">
        <f t="shared" si="357"/>
        <v>0</v>
      </c>
      <c r="BQ94" s="46">
        <f t="shared" si="361"/>
        <v>0</v>
      </c>
      <c r="BR94" s="46">
        <f t="shared" si="365"/>
        <v>0</v>
      </c>
      <c r="BS94" s="46">
        <f t="shared" si="369"/>
        <v>0</v>
      </c>
      <c r="BT94" s="46">
        <f t="shared" si="373"/>
        <v>0</v>
      </c>
      <c r="BU94" s="46">
        <f t="shared" si="377"/>
        <v>0</v>
      </c>
      <c r="BV94" s="46">
        <f t="shared" si="381"/>
        <v>0</v>
      </c>
      <c r="BW94" s="46">
        <f t="shared" si="384"/>
        <v>0</v>
      </c>
      <c r="BX94" s="46">
        <f t="shared" si="387"/>
        <v>0</v>
      </c>
      <c r="BY94" s="46">
        <f t="shared" si="389"/>
        <v>0</v>
      </c>
      <c r="BZ94" s="46">
        <f t="shared" si="391"/>
        <v>0</v>
      </c>
      <c r="CA94" s="46">
        <f t="shared" si="393"/>
        <v>0</v>
      </c>
      <c r="CB94" s="46">
        <f t="shared" si="395"/>
        <v>0</v>
      </c>
      <c r="CC94" s="46">
        <f t="shared" si="397"/>
        <v>0</v>
      </c>
      <c r="CD94" s="46">
        <f t="shared" si="399"/>
        <v>0</v>
      </c>
      <c r="CE94" s="46">
        <f aca="true" t="shared" si="401" ref="CE94:CE121">IF($FH$2&gt;27,BU84,0)</f>
        <v>0</v>
      </c>
      <c r="CF94" s="46">
        <f t="shared" si="292"/>
        <v>0</v>
      </c>
      <c r="CG94" s="46">
        <f t="shared" si="294"/>
        <v>0</v>
      </c>
      <c r="CH94" s="46">
        <f t="shared" si="296"/>
        <v>0</v>
      </c>
      <c r="CI94" s="46">
        <f t="shared" si="298"/>
        <v>0</v>
      </c>
      <c r="CJ94" s="46">
        <f t="shared" si="302"/>
        <v>0</v>
      </c>
      <c r="CK94" s="46">
        <f t="shared" si="309"/>
        <v>0</v>
      </c>
      <c r="CL94" s="46">
        <f t="shared" si="315"/>
        <v>0</v>
      </c>
      <c r="CM94" s="46">
        <f t="shared" si="321"/>
        <v>0</v>
      </c>
      <c r="CN94" s="46">
        <f t="shared" si="326"/>
        <v>0</v>
      </c>
      <c r="CO94" s="46">
        <f t="shared" si="330"/>
        <v>0</v>
      </c>
      <c r="CP94" s="46">
        <f t="shared" si="334"/>
        <v>0</v>
      </c>
      <c r="CQ94" s="46">
        <f t="shared" si="338"/>
        <v>0</v>
      </c>
      <c r="CR94" s="46">
        <f t="shared" si="342"/>
        <v>0</v>
      </c>
      <c r="CS94" s="46">
        <f t="shared" si="346"/>
        <v>0</v>
      </c>
      <c r="CT94" s="46">
        <f t="shared" si="350"/>
        <v>0</v>
      </c>
      <c r="CU94" s="46">
        <f t="shared" si="354"/>
        <v>0</v>
      </c>
      <c r="CV94" s="46">
        <f t="shared" si="358"/>
        <v>0</v>
      </c>
      <c r="CW94" s="46">
        <f t="shared" si="362"/>
        <v>0</v>
      </c>
      <c r="CX94" s="46">
        <f t="shared" si="366"/>
        <v>0</v>
      </c>
      <c r="CY94" s="46">
        <f t="shared" si="370"/>
        <v>0</v>
      </c>
      <c r="CZ94" s="46">
        <f t="shared" si="374"/>
        <v>0</v>
      </c>
      <c r="DA94" s="46">
        <f t="shared" si="378"/>
        <v>0</v>
      </c>
      <c r="DB94" s="46">
        <f t="shared" si="382"/>
        <v>0</v>
      </c>
      <c r="DC94" s="46">
        <f t="shared" si="385"/>
        <v>0</v>
      </c>
      <c r="DD94" s="46">
        <f t="shared" si="303"/>
        <v>4186</v>
      </c>
      <c r="DE94" s="47" t="e">
        <f>#REF!*DD94</f>
        <v>#REF!</v>
      </c>
      <c r="FN94" s="15">
        <v>93</v>
      </c>
      <c r="FO94" s="69">
        <f t="shared" si="305"/>
        <v>92</v>
      </c>
      <c r="FP94" s="70">
        <f t="shared" si="299"/>
        <v>184</v>
      </c>
      <c r="FQ94" s="14">
        <f t="shared" si="310"/>
        <v>1840</v>
      </c>
      <c r="FR94" s="71">
        <f t="shared" si="306"/>
        <v>4186</v>
      </c>
      <c r="FS94" s="26">
        <f t="shared" si="316"/>
        <v>8372</v>
      </c>
      <c r="FT94" s="14">
        <f t="shared" si="311"/>
        <v>83720</v>
      </c>
      <c r="FU94" s="44">
        <f t="shared" si="312"/>
        <v>85560</v>
      </c>
      <c r="FV94" s="78">
        <f t="shared" si="322"/>
        <v>123459</v>
      </c>
    </row>
    <row r="95" spans="1:178" ht="87.75">
      <c r="A95" s="46">
        <v>94</v>
      </c>
      <c r="B95" s="46">
        <v>1</v>
      </c>
      <c r="C95" s="47" t="e">
        <f>#REF!</f>
        <v>#REF!</v>
      </c>
      <c r="D95" s="46">
        <v>93</v>
      </c>
      <c r="E95" s="46">
        <f t="shared" si="307"/>
        <v>0</v>
      </c>
      <c r="F95" s="46">
        <f t="shared" si="313"/>
        <v>0</v>
      </c>
      <c r="G95" s="46">
        <f t="shared" si="317"/>
        <v>0</v>
      </c>
      <c r="H95" s="46">
        <f t="shared" si="323"/>
        <v>0</v>
      </c>
      <c r="I95" s="46">
        <f t="shared" si="327"/>
        <v>0</v>
      </c>
      <c r="J95" s="46">
        <f t="shared" si="331"/>
        <v>0</v>
      </c>
      <c r="K95" s="46">
        <f t="shared" si="335"/>
        <v>0</v>
      </c>
      <c r="L95" s="46">
        <f t="shared" si="339"/>
        <v>0</v>
      </c>
      <c r="M95" s="46">
        <f t="shared" si="343"/>
        <v>0</v>
      </c>
      <c r="N95" s="46">
        <f t="shared" si="347"/>
        <v>0</v>
      </c>
      <c r="O95" s="46">
        <f t="shared" si="351"/>
        <v>0</v>
      </c>
      <c r="P95" s="46">
        <f t="shared" si="355"/>
        <v>0</v>
      </c>
      <c r="Q95" s="46">
        <f t="shared" si="359"/>
        <v>0</v>
      </c>
      <c r="R95" s="46">
        <f t="shared" si="363"/>
        <v>0</v>
      </c>
      <c r="S95" s="46">
        <f t="shared" si="367"/>
        <v>0</v>
      </c>
      <c r="T95" s="46">
        <f t="shared" si="371"/>
        <v>0</v>
      </c>
      <c r="U95" s="46">
        <f t="shared" si="375"/>
        <v>0</v>
      </c>
      <c r="V95" s="46">
        <f t="shared" si="379"/>
        <v>0</v>
      </c>
      <c r="W95" s="46">
        <f t="shared" si="383"/>
        <v>0</v>
      </c>
      <c r="X95" s="46">
        <f t="shared" si="386"/>
        <v>0</v>
      </c>
      <c r="Y95" s="46">
        <f t="shared" si="388"/>
        <v>0</v>
      </c>
      <c r="Z95" s="46">
        <f t="shared" si="390"/>
        <v>0</v>
      </c>
      <c r="AA95" s="46">
        <f t="shared" si="392"/>
        <v>0</v>
      </c>
      <c r="AB95" s="46">
        <f t="shared" si="394"/>
        <v>0</v>
      </c>
      <c r="AC95" s="46">
        <f t="shared" si="396"/>
        <v>0</v>
      </c>
      <c r="AD95" s="46">
        <f t="shared" si="398"/>
        <v>0</v>
      </c>
      <c r="AE95" s="46">
        <f t="shared" si="400"/>
        <v>0</v>
      </c>
      <c r="AF95" s="46">
        <f aca="true" t="shared" si="402" ref="AF95:AF121">IF($FH$2&gt;29,D67,0)</f>
        <v>0</v>
      </c>
      <c r="AG95" s="46">
        <f t="shared" si="293"/>
        <v>0</v>
      </c>
      <c r="AH95" s="46">
        <f t="shared" si="295"/>
        <v>0</v>
      </c>
      <c r="AI95" s="46">
        <f t="shared" si="297"/>
        <v>0</v>
      </c>
      <c r="AJ95" s="46">
        <f t="shared" si="300"/>
        <v>0</v>
      </c>
      <c r="AK95" s="46">
        <f t="shared" si="308"/>
        <v>0</v>
      </c>
      <c r="AL95" s="46">
        <f t="shared" si="314"/>
        <v>0</v>
      </c>
      <c r="AM95" s="46">
        <f t="shared" si="318"/>
        <v>0</v>
      </c>
      <c r="AN95" s="46">
        <f t="shared" si="324"/>
        <v>0</v>
      </c>
      <c r="AO95" s="46">
        <f t="shared" si="328"/>
        <v>0</v>
      </c>
      <c r="AP95" s="46">
        <f t="shared" si="332"/>
        <v>0</v>
      </c>
      <c r="AQ95" s="46">
        <f t="shared" si="336"/>
        <v>0</v>
      </c>
      <c r="AR95" s="46">
        <f t="shared" si="340"/>
        <v>0</v>
      </c>
      <c r="AS95" s="46">
        <f t="shared" si="344"/>
        <v>0</v>
      </c>
      <c r="AT95" s="46">
        <f t="shared" si="348"/>
        <v>0</v>
      </c>
      <c r="AU95" s="46">
        <f t="shared" si="352"/>
        <v>0</v>
      </c>
      <c r="AV95" s="46">
        <f t="shared" si="356"/>
        <v>0</v>
      </c>
      <c r="AW95" s="46">
        <f t="shared" si="360"/>
        <v>0</v>
      </c>
      <c r="AX95" s="46">
        <f t="shared" si="364"/>
        <v>0</v>
      </c>
      <c r="AY95" s="46">
        <f t="shared" si="368"/>
        <v>0</v>
      </c>
      <c r="AZ95" s="46">
        <f t="shared" si="372"/>
        <v>0</v>
      </c>
      <c r="BA95" s="46">
        <f t="shared" si="376"/>
        <v>0</v>
      </c>
      <c r="BB95" s="46">
        <f t="shared" si="380"/>
        <v>0</v>
      </c>
      <c r="BC95" s="46">
        <f t="shared" si="301"/>
        <v>93</v>
      </c>
      <c r="BD95" s="6" t="e">
        <f>#REF!*BC95</f>
        <v>#REF!</v>
      </c>
      <c r="BE95" s="46">
        <f t="shared" si="245"/>
        <v>4278</v>
      </c>
      <c r="BF95" s="46">
        <f t="shared" si="319"/>
        <v>0</v>
      </c>
      <c r="BG95" s="46">
        <f t="shared" si="320"/>
        <v>0</v>
      </c>
      <c r="BH95" s="46">
        <f t="shared" si="325"/>
        <v>0</v>
      </c>
      <c r="BI95" s="46">
        <f t="shared" si="329"/>
        <v>0</v>
      </c>
      <c r="BJ95" s="46">
        <f t="shared" si="333"/>
        <v>0</v>
      </c>
      <c r="BK95" s="46">
        <f t="shared" si="337"/>
        <v>0</v>
      </c>
      <c r="BL95" s="46">
        <f t="shared" si="341"/>
        <v>0</v>
      </c>
      <c r="BM95" s="46">
        <f t="shared" si="345"/>
        <v>0</v>
      </c>
      <c r="BN95" s="46">
        <f t="shared" si="349"/>
        <v>0</v>
      </c>
      <c r="BO95" s="46">
        <f t="shared" si="353"/>
        <v>0</v>
      </c>
      <c r="BP95" s="46">
        <f t="shared" si="357"/>
        <v>0</v>
      </c>
      <c r="BQ95" s="46">
        <f t="shared" si="361"/>
        <v>0</v>
      </c>
      <c r="BR95" s="46">
        <f t="shared" si="365"/>
        <v>0</v>
      </c>
      <c r="BS95" s="46">
        <f t="shared" si="369"/>
        <v>0</v>
      </c>
      <c r="BT95" s="46">
        <f t="shared" si="373"/>
        <v>0</v>
      </c>
      <c r="BU95" s="46">
        <f t="shared" si="377"/>
        <v>0</v>
      </c>
      <c r="BV95" s="46">
        <f t="shared" si="381"/>
        <v>0</v>
      </c>
      <c r="BW95" s="46">
        <f t="shared" si="384"/>
        <v>0</v>
      </c>
      <c r="BX95" s="46">
        <f t="shared" si="387"/>
        <v>0</v>
      </c>
      <c r="BY95" s="46">
        <f t="shared" si="389"/>
        <v>0</v>
      </c>
      <c r="BZ95" s="46">
        <f t="shared" si="391"/>
        <v>0</v>
      </c>
      <c r="CA95" s="46">
        <f t="shared" si="393"/>
        <v>0</v>
      </c>
      <c r="CB95" s="46">
        <f t="shared" si="395"/>
        <v>0</v>
      </c>
      <c r="CC95" s="46">
        <f t="shared" si="397"/>
        <v>0</v>
      </c>
      <c r="CD95" s="46">
        <f t="shared" si="399"/>
        <v>0</v>
      </c>
      <c r="CE95" s="46">
        <f t="shared" si="401"/>
        <v>0</v>
      </c>
      <c r="CF95" s="46">
        <f aca="true" t="shared" si="403" ref="CF95:CF121">IF($FH$2&gt;28,BV85,0)</f>
        <v>0</v>
      </c>
      <c r="CG95" s="46">
        <f t="shared" si="294"/>
        <v>0</v>
      </c>
      <c r="CH95" s="46">
        <f t="shared" si="296"/>
        <v>0</v>
      </c>
      <c r="CI95" s="46">
        <f t="shared" si="298"/>
        <v>0</v>
      </c>
      <c r="CJ95" s="46">
        <f t="shared" si="302"/>
        <v>0</v>
      </c>
      <c r="CK95" s="46">
        <f t="shared" si="309"/>
        <v>0</v>
      </c>
      <c r="CL95" s="46">
        <f t="shared" si="315"/>
        <v>0</v>
      </c>
      <c r="CM95" s="46">
        <f t="shared" si="321"/>
        <v>0</v>
      </c>
      <c r="CN95" s="46">
        <f t="shared" si="326"/>
        <v>0</v>
      </c>
      <c r="CO95" s="46">
        <f t="shared" si="330"/>
        <v>0</v>
      </c>
      <c r="CP95" s="46">
        <f t="shared" si="334"/>
        <v>0</v>
      </c>
      <c r="CQ95" s="46">
        <f t="shared" si="338"/>
        <v>0</v>
      </c>
      <c r="CR95" s="46">
        <f t="shared" si="342"/>
        <v>0</v>
      </c>
      <c r="CS95" s="46">
        <f t="shared" si="346"/>
        <v>0</v>
      </c>
      <c r="CT95" s="46">
        <f t="shared" si="350"/>
        <v>0</v>
      </c>
      <c r="CU95" s="46">
        <f t="shared" si="354"/>
        <v>0</v>
      </c>
      <c r="CV95" s="46">
        <f t="shared" si="358"/>
        <v>0</v>
      </c>
      <c r="CW95" s="46">
        <f t="shared" si="362"/>
        <v>0</v>
      </c>
      <c r="CX95" s="46">
        <f t="shared" si="366"/>
        <v>0</v>
      </c>
      <c r="CY95" s="46">
        <f t="shared" si="370"/>
        <v>0</v>
      </c>
      <c r="CZ95" s="46">
        <f t="shared" si="374"/>
        <v>0</v>
      </c>
      <c r="DA95" s="46">
        <f t="shared" si="378"/>
        <v>0</v>
      </c>
      <c r="DB95" s="46">
        <f t="shared" si="382"/>
        <v>0</v>
      </c>
      <c r="DC95" s="46">
        <f t="shared" si="385"/>
        <v>0</v>
      </c>
      <c r="DD95" s="46">
        <f t="shared" si="303"/>
        <v>4278</v>
      </c>
      <c r="DE95" s="47" t="e">
        <f>#REF!*DD95</f>
        <v>#REF!</v>
      </c>
      <c r="FN95" s="15">
        <v>94</v>
      </c>
      <c r="FO95" s="69">
        <f t="shared" si="305"/>
        <v>93</v>
      </c>
      <c r="FP95" s="70">
        <f t="shared" si="299"/>
        <v>186</v>
      </c>
      <c r="FQ95" s="14">
        <f t="shared" si="310"/>
        <v>1860</v>
      </c>
      <c r="FR95" s="71">
        <f t="shared" si="306"/>
        <v>4278</v>
      </c>
      <c r="FS95" s="26">
        <f t="shared" si="316"/>
        <v>8556</v>
      </c>
      <c r="FT95" s="14">
        <f t="shared" si="311"/>
        <v>85560</v>
      </c>
      <c r="FU95" s="44">
        <f t="shared" si="312"/>
        <v>87420</v>
      </c>
      <c r="FV95" s="78">
        <f t="shared" si="322"/>
        <v>138757.5</v>
      </c>
    </row>
    <row r="96" spans="1:178" ht="88.5" thickBot="1">
      <c r="A96" s="46">
        <v>95</v>
      </c>
      <c r="B96" s="46">
        <v>1</v>
      </c>
      <c r="C96" s="47" t="e">
        <f>#REF!</f>
        <v>#REF!</v>
      </c>
      <c r="D96" s="46">
        <v>94</v>
      </c>
      <c r="E96" s="46">
        <f t="shared" si="307"/>
        <v>0</v>
      </c>
      <c r="F96" s="46">
        <f t="shared" si="313"/>
        <v>0</v>
      </c>
      <c r="G96" s="46">
        <f t="shared" si="317"/>
        <v>0</v>
      </c>
      <c r="H96" s="46">
        <f t="shared" si="323"/>
        <v>0</v>
      </c>
      <c r="I96" s="46">
        <f t="shared" si="327"/>
        <v>0</v>
      </c>
      <c r="J96" s="46">
        <f t="shared" si="331"/>
        <v>0</v>
      </c>
      <c r="K96" s="46">
        <f t="shared" si="335"/>
        <v>0</v>
      </c>
      <c r="L96" s="46">
        <f t="shared" si="339"/>
        <v>0</v>
      </c>
      <c r="M96" s="46">
        <f t="shared" si="343"/>
        <v>0</v>
      </c>
      <c r="N96" s="46">
        <f t="shared" si="347"/>
        <v>0</v>
      </c>
      <c r="O96" s="46">
        <f t="shared" si="351"/>
        <v>0</v>
      </c>
      <c r="P96" s="46">
        <f t="shared" si="355"/>
        <v>0</v>
      </c>
      <c r="Q96" s="46">
        <f t="shared" si="359"/>
        <v>0</v>
      </c>
      <c r="R96" s="46">
        <f t="shared" si="363"/>
        <v>0</v>
      </c>
      <c r="S96" s="46">
        <f t="shared" si="367"/>
        <v>0</v>
      </c>
      <c r="T96" s="46">
        <f t="shared" si="371"/>
        <v>0</v>
      </c>
      <c r="U96" s="46">
        <f t="shared" si="375"/>
        <v>0</v>
      </c>
      <c r="V96" s="46">
        <f t="shared" si="379"/>
        <v>0</v>
      </c>
      <c r="W96" s="46">
        <f t="shared" si="383"/>
        <v>0</v>
      </c>
      <c r="X96" s="46">
        <f t="shared" si="386"/>
        <v>0</v>
      </c>
      <c r="Y96" s="46">
        <f t="shared" si="388"/>
        <v>0</v>
      </c>
      <c r="Z96" s="46">
        <f t="shared" si="390"/>
        <v>0</v>
      </c>
      <c r="AA96" s="46">
        <f t="shared" si="392"/>
        <v>0</v>
      </c>
      <c r="AB96" s="46">
        <f t="shared" si="394"/>
        <v>0</v>
      </c>
      <c r="AC96" s="46">
        <f t="shared" si="396"/>
        <v>0</v>
      </c>
      <c r="AD96" s="46">
        <f t="shared" si="398"/>
        <v>0</v>
      </c>
      <c r="AE96" s="46">
        <f t="shared" si="400"/>
        <v>0</v>
      </c>
      <c r="AF96" s="46">
        <f t="shared" si="402"/>
        <v>0</v>
      </c>
      <c r="AG96" s="46">
        <f aca="true" t="shared" si="404" ref="AG96:AG121">IF($FH$2&gt;30,D67,0)</f>
        <v>0</v>
      </c>
      <c r="AH96" s="46">
        <f t="shared" si="295"/>
        <v>0</v>
      </c>
      <c r="AI96" s="46">
        <f t="shared" si="297"/>
        <v>0</v>
      </c>
      <c r="AJ96" s="46">
        <f t="shared" si="300"/>
        <v>0</v>
      </c>
      <c r="AK96" s="46">
        <f t="shared" si="308"/>
        <v>0</v>
      </c>
      <c r="AL96" s="46">
        <f t="shared" si="314"/>
        <v>0</v>
      </c>
      <c r="AM96" s="46">
        <f t="shared" si="318"/>
        <v>0</v>
      </c>
      <c r="AN96" s="46">
        <f t="shared" si="324"/>
        <v>0</v>
      </c>
      <c r="AO96" s="46">
        <f t="shared" si="328"/>
        <v>0</v>
      </c>
      <c r="AP96" s="46">
        <f t="shared" si="332"/>
        <v>0</v>
      </c>
      <c r="AQ96" s="46">
        <f t="shared" si="336"/>
        <v>0</v>
      </c>
      <c r="AR96" s="46">
        <f t="shared" si="340"/>
        <v>0</v>
      </c>
      <c r="AS96" s="46">
        <f t="shared" si="344"/>
        <v>0</v>
      </c>
      <c r="AT96" s="46">
        <f t="shared" si="348"/>
        <v>0</v>
      </c>
      <c r="AU96" s="46">
        <f t="shared" si="352"/>
        <v>0</v>
      </c>
      <c r="AV96" s="46">
        <f t="shared" si="356"/>
        <v>0</v>
      </c>
      <c r="AW96" s="46">
        <f t="shared" si="360"/>
        <v>0</v>
      </c>
      <c r="AX96" s="46">
        <f t="shared" si="364"/>
        <v>0</v>
      </c>
      <c r="AY96" s="46">
        <f t="shared" si="368"/>
        <v>0</v>
      </c>
      <c r="AZ96" s="46">
        <f t="shared" si="372"/>
        <v>0</v>
      </c>
      <c r="BA96" s="46">
        <f t="shared" si="376"/>
        <v>0</v>
      </c>
      <c r="BB96" s="46">
        <f t="shared" si="380"/>
        <v>0</v>
      </c>
      <c r="BC96" s="46">
        <f t="shared" si="301"/>
        <v>94</v>
      </c>
      <c r="BD96" s="6" t="e">
        <f>#REF!*BC96</f>
        <v>#REF!</v>
      </c>
      <c r="BE96" s="46">
        <f t="shared" si="245"/>
        <v>4371</v>
      </c>
      <c r="BF96" s="46">
        <f t="shared" si="319"/>
        <v>0</v>
      </c>
      <c r="BG96" s="46">
        <f t="shared" si="320"/>
        <v>0</v>
      </c>
      <c r="BH96" s="46">
        <f t="shared" si="325"/>
        <v>0</v>
      </c>
      <c r="BI96" s="46">
        <f t="shared" si="329"/>
        <v>0</v>
      </c>
      <c r="BJ96" s="46">
        <f t="shared" si="333"/>
        <v>0</v>
      </c>
      <c r="BK96" s="46">
        <f t="shared" si="337"/>
        <v>0</v>
      </c>
      <c r="BL96" s="46">
        <f t="shared" si="341"/>
        <v>0</v>
      </c>
      <c r="BM96" s="46">
        <f t="shared" si="345"/>
        <v>0</v>
      </c>
      <c r="BN96" s="46">
        <f t="shared" si="349"/>
        <v>0</v>
      </c>
      <c r="BO96" s="46">
        <f t="shared" si="353"/>
        <v>0</v>
      </c>
      <c r="BP96" s="46">
        <f t="shared" si="357"/>
        <v>0</v>
      </c>
      <c r="BQ96" s="46">
        <f t="shared" si="361"/>
        <v>0</v>
      </c>
      <c r="BR96" s="46">
        <f t="shared" si="365"/>
        <v>0</v>
      </c>
      <c r="BS96" s="46">
        <f t="shared" si="369"/>
        <v>0</v>
      </c>
      <c r="BT96" s="46">
        <f t="shared" si="373"/>
        <v>0</v>
      </c>
      <c r="BU96" s="46">
        <f t="shared" si="377"/>
        <v>0</v>
      </c>
      <c r="BV96" s="46">
        <f t="shared" si="381"/>
        <v>0</v>
      </c>
      <c r="BW96" s="46">
        <f t="shared" si="384"/>
        <v>0</v>
      </c>
      <c r="BX96" s="46">
        <f t="shared" si="387"/>
        <v>0</v>
      </c>
      <c r="BY96" s="46">
        <f t="shared" si="389"/>
        <v>0</v>
      </c>
      <c r="BZ96" s="46">
        <f t="shared" si="391"/>
        <v>0</v>
      </c>
      <c r="CA96" s="46">
        <f t="shared" si="393"/>
        <v>0</v>
      </c>
      <c r="CB96" s="46">
        <f t="shared" si="395"/>
        <v>0</v>
      </c>
      <c r="CC96" s="46">
        <f t="shared" si="397"/>
        <v>0</v>
      </c>
      <c r="CD96" s="46">
        <f t="shared" si="399"/>
        <v>0</v>
      </c>
      <c r="CE96" s="46">
        <f t="shared" si="401"/>
        <v>0</v>
      </c>
      <c r="CF96" s="46">
        <f t="shared" si="403"/>
        <v>0</v>
      </c>
      <c r="CG96" s="46">
        <f aca="true" t="shared" si="405" ref="CG96:CG121">IF($FH$2&gt;29,BW86,0)</f>
        <v>0</v>
      </c>
      <c r="CH96" s="46">
        <f t="shared" si="296"/>
        <v>0</v>
      </c>
      <c r="CI96" s="46">
        <f t="shared" si="298"/>
        <v>0</v>
      </c>
      <c r="CJ96" s="46">
        <f t="shared" si="302"/>
        <v>0</v>
      </c>
      <c r="CK96" s="46">
        <f t="shared" si="309"/>
        <v>0</v>
      </c>
      <c r="CL96" s="46">
        <f t="shared" si="315"/>
        <v>0</v>
      </c>
      <c r="CM96" s="46">
        <f t="shared" si="321"/>
        <v>0</v>
      </c>
      <c r="CN96" s="46">
        <f t="shared" si="326"/>
        <v>0</v>
      </c>
      <c r="CO96" s="46">
        <f t="shared" si="330"/>
        <v>0</v>
      </c>
      <c r="CP96" s="46">
        <f t="shared" si="334"/>
        <v>0</v>
      </c>
      <c r="CQ96" s="46">
        <f t="shared" si="338"/>
        <v>0</v>
      </c>
      <c r="CR96" s="46">
        <f t="shared" si="342"/>
        <v>0</v>
      </c>
      <c r="CS96" s="46">
        <f t="shared" si="346"/>
        <v>0</v>
      </c>
      <c r="CT96" s="46">
        <f t="shared" si="350"/>
        <v>0</v>
      </c>
      <c r="CU96" s="46">
        <f t="shared" si="354"/>
        <v>0</v>
      </c>
      <c r="CV96" s="46">
        <f t="shared" si="358"/>
        <v>0</v>
      </c>
      <c r="CW96" s="46">
        <f t="shared" si="362"/>
        <v>0</v>
      </c>
      <c r="CX96" s="46">
        <f t="shared" si="366"/>
        <v>0</v>
      </c>
      <c r="CY96" s="46">
        <f t="shared" si="370"/>
        <v>0</v>
      </c>
      <c r="CZ96" s="46">
        <f t="shared" si="374"/>
        <v>0</v>
      </c>
      <c r="DA96" s="46">
        <f t="shared" si="378"/>
        <v>0</v>
      </c>
      <c r="DB96" s="46">
        <f t="shared" si="382"/>
        <v>0</v>
      </c>
      <c r="DC96" s="46">
        <f t="shared" si="385"/>
        <v>0</v>
      </c>
      <c r="DD96" s="46">
        <f t="shared" si="303"/>
        <v>4371</v>
      </c>
      <c r="DE96" s="47" t="e">
        <f>#REF!*DD96</f>
        <v>#REF!</v>
      </c>
      <c r="FN96" s="15">
        <v>95</v>
      </c>
      <c r="FO96" s="69">
        <f t="shared" si="305"/>
        <v>94</v>
      </c>
      <c r="FP96" s="70">
        <f t="shared" si="299"/>
        <v>188</v>
      </c>
      <c r="FQ96" s="14">
        <f t="shared" si="310"/>
        <v>1880</v>
      </c>
      <c r="FR96" s="71">
        <f t="shared" si="306"/>
        <v>4371</v>
      </c>
      <c r="FS96" s="26">
        <f t="shared" si="316"/>
        <v>8742</v>
      </c>
      <c r="FT96" s="14">
        <f t="shared" si="311"/>
        <v>87420</v>
      </c>
      <c r="FU96" s="44">
        <f t="shared" si="312"/>
        <v>89300</v>
      </c>
      <c r="FV96" s="78">
        <f t="shared" si="322"/>
        <v>154385</v>
      </c>
    </row>
    <row r="97" spans="1:178" ht="88.5" thickBot="1">
      <c r="A97" s="46">
        <v>96</v>
      </c>
      <c r="B97" s="46">
        <v>1</v>
      </c>
      <c r="C97" s="47" t="e">
        <f>#REF!</f>
        <v>#REF!</v>
      </c>
      <c r="D97" s="46">
        <v>95</v>
      </c>
      <c r="E97" s="46">
        <f t="shared" si="307"/>
        <v>0</v>
      </c>
      <c r="F97" s="46">
        <f t="shared" si="313"/>
        <v>0</v>
      </c>
      <c r="G97" s="46">
        <f t="shared" si="317"/>
        <v>0</v>
      </c>
      <c r="H97" s="46">
        <f t="shared" si="323"/>
        <v>0</v>
      </c>
      <c r="I97" s="46">
        <f t="shared" si="327"/>
        <v>0</v>
      </c>
      <c r="J97" s="46">
        <f t="shared" si="331"/>
        <v>0</v>
      </c>
      <c r="K97" s="46">
        <f t="shared" si="335"/>
        <v>0</v>
      </c>
      <c r="L97" s="46">
        <f t="shared" si="339"/>
        <v>0</v>
      </c>
      <c r="M97" s="46">
        <f t="shared" si="343"/>
        <v>0</v>
      </c>
      <c r="N97" s="46">
        <f t="shared" si="347"/>
        <v>0</v>
      </c>
      <c r="O97" s="46">
        <f t="shared" si="351"/>
        <v>0</v>
      </c>
      <c r="P97" s="46">
        <f t="shared" si="355"/>
        <v>0</v>
      </c>
      <c r="Q97" s="46">
        <f t="shared" si="359"/>
        <v>0</v>
      </c>
      <c r="R97" s="46">
        <f t="shared" si="363"/>
        <v>0</v>
      </c>
      <c r="S97" s="46">
        <f t="shared" si="367"/>
        <v>0</v>
      </c>
      <c r="T97" s="46">
        <f t="shared" si="371"/>
        <v>0</v>
      </c>
      <c r="U97" s="46">
        <f t="shared" si="375"/>
        <v>0</v>
      </c>
      <c r="V97" s="46">
        <f t="shared" si="379"/>
        <v>0</v>
      </c>
      <c r="W97" s="46">
        <f t="shared" si="383"/>
        <v>0</v>
      </c>
      <c r="X97" s="46">
        <f t="shared" si="386"/>
        <v>0</v>
      </c>
      <c r="Y97" s="46">
        <f t="shared" si="388"/>
        <v>0</v>
      </c>
      <c r="Z97" s="46">
        <f t="shared" si="390"/>
        <v>0</v>
      </c>
      <c r="AA97" s="46">
        <f t="shared" si="392"/>
        <v>0</v>
      </c>
      <c r="AB97" s="46">
        <f t="shared" si="394"/>
        <v>0</v>
      </c>
      <c r="AC97" s="46">
        <f t="shared" si="396"/>
        <v>0</v>
      </c>
      <c r="AD97" s="46">
        <f t="shared" si="398"/>
        <v>0</v>
      </c>
      <c r="AE97" s="46">
        <f t="shared" si="400"/>
        <v>0</v>
      </c>
      <c r="AF97" s="46">
        <f t="shared" si="402"/>
        <v>0</v>
      </c>
      <c r="AG97" s="46">
        <f t="shared" si="404"/>
        <v>0</v>
      </c>
      <c r="AH97" s="46">
        <f aca="true" t="shared" si="406" ref="AH97:AH121">IF($FH$2&gt;31,D67,0)</f>
        <v>0</v>
      </c>
      <c r="AI97" s="46">
        <f t="shared" si="297"/>
        <v>0</v>
      </c>
      <c r="AJ97" s="46">
        <f t="shared" si="300"/>
        <v>0</v>
      </c>
      <c r="AK97" s="46">
        <f t="shared" si="308"/>
        <v>0</v>
      </c>
      <c r="AL97" s="46">
        <f t="shared" si="314"/>
        <v>0</v>
      </c>
      <c r="AM97" s="46">
        <f t="shared" si="318"/>
        <v>0</v>
      </c>
      <c r="AN97" s="46">
        <f t="shared" si="324"/>
        <v>0</v>
      </c>
      <c r="AO97" s="46">
        <f t="shared" si="328"/>
        <v>0</v>
      </c>
      <c r="AP97" s="46">
        <f t="shared" si="332"/>
        <v>0</v>
      </c>
      <c r="AQ97" s="46">
        <f t="shared" si="336"/>
        <v>0</v>
      </c>
      <c r="AR97" s="46">
        <f t="shared" si="340"/>
        <v>0</v>
      </c>
      <c r="AS97" s="46">
        <f t="shared" si="344"/>
        <v>0</v>
      </c>
      <c r="AT97" s="46">
        <f t="shared" si="348"/>
        <v>0</v>
      </c>
      <c r="AU97" s="46">
        <f t="shared" si="352"/>
        <v>0</v>
      </c>
      <c r="AV97" s="46">
        <f t="shared" si="356"/>
        <v>0</v>
      </c>
      <c r="AW97" s="46">
        <f t="shared" si="360"/>
        <v>0</v>
      </c>
      <c r="AX97" s="46">
        <f t="shared" si="364"/>
        <v>0</v>
      </c>
      <c r="AY97" s="46">
        <f t="shared" si="368"/>
        <v>0</v>
      </c>
      <c r="AZ97" s="46">
        <f t="shared" si="372"/>
        <v>0</v>
      </c>
      <c r="BA97" s="46">
        <f t="shared" si="376"/>
        <v>0</v>
      </c>
      <c r="BB97" s="46">
        <f t="shared" si="380"/>
        <v>0</v>
      </c>
      <c r="BC97" s="46">
        <f t="shared" si="301"/>
        <v>95</v>
      </c>
      <c r="BD97" s="6" t="e">
        <f>#REF!*BC97</f>
        <v>#REF!</v>
      </c>
      <c r="BE97" s="46">
        <f t="shared" si="245"/>
        <v>4465</v>
      </c>
      <c r="BF97" s="46">
        <f t="shared" si="319"/>
        <v>0</v>
      </c>
      <c r="BG97" s="46">
        <f t="shared" si="320"/>
        <v>0</v>
      </c>
      <c r="BH97" s="46">
        <f t="shared" si="325"/>
        <v>0</v>
      </c>
      <c r="BI97" s="46">
        <f t="shared" si="329"/>
        <v>0</v>
      </c>
      <c r="BJ97" s="46">
        <f t="shared" si="333"/>
        <v>0</v>
      </c>
      <c r="BK97" s="46">
        <f t="shared" si="337"/>
        <v>0</v>
      </c>
      <c r="BL97" s="46">
        <f t="shared" si="341"/>
        <v>0</v>
      </c>
      <c r="BM97" s="46">
        <f t="shared" si="345"/>
        <v>0</v>
      </c>
      <c r="BN97" s="46">
        <f t="shared" si="349"/>
        <v>0</v>
      </c>
      <c r="BO97" s="46">
        <f t="shared" si="353"/>
        <v>0</v>
      </c>
      <c r="BP97" s="46">
        <f t="shared" si="357"/>
        <v>0</v>
      </c>
      <c r="BQ97" s="46">
        <f t="shared" si="361"/>
        <v>0</v>
      </c>
      <c r="BR97" s="46">
        <f t="shared" si="365"/>
        <v>0</v>
      </c>
      <c r="BS97" s="46">
        <f t="shared" si="369"/>
        <v>0</v>
      </c>
      <c r="BT97" s="46">
        <f t="shared" si="373"/>
        <v>0</v>
      </c>
      <c r="BU97" s="46">
        <f t="shared" si="377"/>
        <v>0</v>
      </c>
      <c r="BV97" s="46">
        <f t="shared" si="381"/>
        <v>0</v>
      </c>
      <c r="BW97" s="46">
        <f t="shared" si="384"/>
        <v>0</v>
      </c>
      <c r="BX97" s="46">
        <f t="shared" si="387"/>
        <v>0</v>
      </c>
      <c r="BY97" s="46">
        <f t="shared" si="389"/>
        <v>0</v>
      </c>
      <c r="BZ97" s="46">
        <f t="shared" si="391"/>
        <v>0</v>
      </c>
      <c r="CA97" s="46">
        <f t="shared" si="393"/>
        <v>0</v>
      </c>
      <c r="CB97" s="46">
        <f t="shared" si="395"/>
        <v>0</v>
      </c>
      <c r="CC97" s="46">
        <f t="shared" si="397"/>
        <v>0</v>
      </c>
      <c r="CD97" s="46">
        <f t="shared" si="399"/>
        <v>0</v>
      </c>
      <c r="CE97" s="46">
        <f t="shared" si="401"/>
        <v>0</v>
      </c>
      <c r="CF97" s="46">
        <f t="shared" si="403"/>
        <v>0</v>
      </c>
      <c r="CG97" s="46">
        <f t="shared" si="405"/>
        <v>0</v>
      </c>
      <c r="CH97" s="46">
        <f aca="true" t="shared" si="407" ref="CH97:CH121">IF($FH$2&gt;30,BX87,0)</f>
        <v>0</v>
      </c>
      <c r="CI97" s="46">
        <f t="shared" si="298"/>
        <v>0</v>
      </c>
      <c r="CJ97" s="46">
        <f t="shared" si="302"/>
        <v>0</v>
      </c>
      <c r="CK97" s="46">
        <f t="shared" si="309"/>
        <v>0</v>
      </c>
      <c r="CL97" s="46">
        <f t="shared" si="315"/>
        <v>0</v>
      </c>
      <c r="CM97" s="46">
        <f t="shared" si="321"/>
        <v>0</v>
      </c>
      <c r="CN97" s="46">
        <f t="shared" si="326"/>
        <v>0</v>
      </c>
      <c r="CO97" s="46">
        <f t="shared" si="330"/>
        <v>0</v>
      </c>
      <c r="CP97" s="46">
        <f t="shared" si="334"/>
        <v>0</v>
      </c>
      <c r="CQ97" s="46">
        <f t="shared" si="338"/>
        <v>0</v>
      </c>
      <c r="CR97" s="46">
        <f t="shared" si="342"/>
        <v>0</v>
      </c>
      <c r="CS97" s="46">
        <f t="shared" si="346"/>
        <v>0</v>
      </c>
      <c r="CT97" s="46">
        <f t="shared" si="350"/>
        <v>0</v>
      </c>
      <c r="CU97" s="46">
        <f t="shared" si="354"/>
        <v>0</v>
      </c>
      <c r="CV97" s="46">
        <f t="shared" si="358"/>
        <v>0</v>
      </c>
      <c r="CW97" s="46">
        <f t="shared" si="362"/>
        <v>0</v>
      </c>
      <c r="CX97" s="46">
        <f t="shared" si="366"/>
        <v>0</v>
      </c>
      <c r="CY97" s="46">
        <f t="shared" si="370"/>
        <v>0</v>
      </c>
      <c r="CZ97" s="46">
        <f t="shared" si="374"/>
        <v>0</v>
      </c>
      <c r="DA97" s="46">
        <f t="shared" si="378"/>
        <v>0</v>
      </c>
      <c r="DB97" s="46">
        <f t="shared" si="382"/>
        <v>0</v>
      </c>
      <c r="DC97" s="46">
        <f t="shared" si="385"/>
        <v>0</v>
      </c>
      <c r="DD97" s="46">
        <f t="shared" si="303"/>
        <v>4465</v>
      </c>
      <c r="DE97" s="47" t="e">
        <f>#REF!*DD97</f>
        <v>#REF!</v>
      </c>
      <c r="FN97" s="24">
        <v>96</v>
      </c>
      <c r="FO97" s="57">
        <f t="shared" si="305"/>
        <v>95</v>
      </c>
      <c r="FP97" s="19">
        <f t="shared" si="299"/>
        <v>190</v>
      </c>
      <c r="FQ97" s="14">
        <f t="shared" si="310"/>
        <v>1900</v>
      </c>
      <c r="FR97" s="58">
        <f t="shared" si="306"/>
        <v>4465</v>
      </c>
      <c r="FS97" s="20">
        <f t="shared" si="316"/>
        <v>8930</v>
      </c>
      <c r="FT97" s="14">
        <f t="shared" si="311"/>
        <v>89300</v>
      </c>
      <c r="FU97" s="21">
        <f t="shared" si="312"/>
        <v>91200</v>
      </c>
      <c r="FV97" s="79">
        <f t="shared" si="322"/>
        <v>170345</v>
      </c>
    </row>
    <row r="98" spans="1:178" ht="87.75">
      <c r="A98" s="46">
        <v>97</v>
      </c>
      <c r="B98" s="46">
        <v>1</v>
      </c>
      <c r="C98" s="47" t="e">
        <f>#REF!</f>
        <v>#REF!</v>
      </c>
      <c r="D98" s="46">
        <v>96</v>
      </c>
      <c r="E98" s="46">
        <f t="shared" si="307"/>
        <v>0</v>
      </c>
      <c r="F98" s="46">
        <f t="shared" si="313"/>
        <v>0</v>
      </c>
      <c r="G98" s="46">
        <f t="shared" si="317"/>
        <v>0</v>
      </c>
      <c r="H98" s="46">
        <f t="shared" si="323"/>
        <v>0</v>
      </c>
      <c r="I98" s="46">
        <f t="shared" si="327"/>
        <v>0</v>
      </c>
      <c r="J98" s="46">
        <f t="shared" si="331"/>
        <v>0</v>
      </c>
      <c r="K98" s="46">
        <f t="shared" si="335"/>
        <v>0</v>
      </c>
      <c r="L98" s="46">
        <f t="shared" si="339"/>
        <v>0</v>
      </c>
      <c r="M98" s="46">
        <f t="shared" si="343"/>
        <v>0</v>
      </c>
      <c r="N98" s="46">
        <f t="shared" si="347"/>
        <v>0</v>
      </c>
      <c r="O98" s="46">
        <f t="shared" si="351"/>
        <v>0</v>
      </c>
      <c r="P98" s="46">
        <f t="shared" si="355"/>
        <v>0</v>
      </c>
      <c r="Q98" s="46">
        <f t="shared" si="359"/>
        <v>0</v>
      </c>
      <c r="R98" s="46">
        <f t="shared" si="363"/>
        <v>0</v>
      </c>
      <c r="S98" s="46">
        <f t="shared" si="367"/>
        <v>0</v>
      </c>
      <c r="T98" s="46">
        <f t="shared" si="371"/>
        <v>0</v>
      </c>
      <c r="U98" s="46">
        <f t="shared" si="375"/>
        <v>0</v>
      </c>
      <c r="V98" s="46">
        <f t="shared" si="379"/>
        <v>0</v>
      </c>
      <c r="W98" s="46">
        <f t="shared" si="383"/>
        <v>0</v>
      </c>
      <c r="X98" s="46">
        <f t="shared" si="386"/>
        <v>0</v>
      </c>
      <c r="Y98" s="46">
        <f t="shared" si="388"/>
        <v>0</v>
      </c>
      <c r="Z98" s="46">
        <f t="shared" si="390"/>
        <v>0</v>
      </c>
      <c r="AA98" s="46">
        <f t="shared" si="392"/>
        <v>0</v>
      </c>
      <c r="AB98" s="46">
        <f t="shared" si="394"/>
        <v>0</v>
      </c>
      <c r="AC98" s="46">
        <f t="shared" si="396"/>
        <v>0</v>
      </c>
      <c r="AD98" s="46">
        <f t="shared" si="398"/>
        <v>0</v>
      </c>
      <c r="AE98" s="46">
        <f t="shared" si="400"/>
        <v>0</v>
      </c>
      <c r="AF98" s="46">
        <f t="shared" si="402"/>
        <v>0</v>
      </c>
      <c r="AG98" s="46">
        <f t="shared" si="404"/>
        <v>0</v>
      </c>
      <c r="AH98" s="46">
        <f t="shared" si="406"/>
        <v>0</v>
      </c>
      <c r="AI98" s="46">
        <f aca="true" t="shared" si="408" ref="AI98:AI121">IF($FH$2&gt;32,D67,0)</f>
        <v>0</v>
      </c>
      <c r="AJ98" s="46">
        <f t="shared" si="300"/>
        <v>0</v>
      </c>
      <c r="AK98" s="46">
        <f t="shared" si="308"/>
        <v>0</v>
      </c>
      <c r="AL98" s="46">
        <f t="shared" si="314"/>
        <v>0</v>
      </c>
      <c r="AM98" s="46">
        <f t="shared" si="318"/>
        <v>0</v>
      </c>
      <c r="AN98" s="46">
        <f t="shared" si="324"/>
        <v>0</v>
      </c>
      <c r="AO98" s="46">
        <f t="shared" si="328"/>
        <v>0</v>
      </c>
      <c r="AP98" s="46">
        <f t="shared" si="332"/>
        <v>0</v>
      </c>
      <c r="AQ98" s="46">
        <f t="shared" si="336"/>
        <v>0</v>
      </c>
      <c r="AR98" s="46">
        <f t="shared" si="340"/>
        <v>0</v>
      </c>
      <c r="AS98" s="46">
        <f t="shared" si="344"/>
        <v>0</v>
      </c>
      <c r="AT98" s="46">
        <f t="shared" si="348"/>
        <v>0</v>
      </c>
      <c r="AU98" s="46">
        <f t="shared" si="352"/>
        <v>0</v>
      </c>
      <c r="AV98" s="46">
        <f t="shared" si="356"/>
        <v>0</v>
      </c>
      <c r="AW98" s="46">
        <f t="shared" si="360"/>
        <v>0</v>
      </c>
      <c r="AX98" s="46">
        <f t="shared" si="364"/>
        <v>0</v>
      </c>
      <c r="AY98" s="46">
        <f t="shared" si="368"/>
        <v>0</v>
      </c>
      <c r="AZ98" s="46">
        <f t="shared" si="372"/>
        <v>0</v>
      </c>
      <c r="BA98" s="46">
        <f t="shared" si="376"/>
        <v>0</v>
      </c>
      <c r="BB98" s="46">
        <f t="shared" si="380"/>
        <v>0</v>
      </c>
      <c r="BC98" s="46">
        <f t="shared" si="301"/>
        <v>96</v>
      </c>
      <c r="BD98" s="6" t="e">
        <f>#REF!*BC98</f>
        <v>#REF!</v>
      </c>
      <c r="BE98" s="46">
        <f t="shared" si="245"/>
        <v>4560</v>
      </c>
      <c r="BF98" s="46">
        <f t="shared" si="319"/>
        <v>0</v>
      </c>
      <c r="BG98" s="46">
        <f t="shared" si="320"/>
        <v>0</v>
      </c>
      <c r="BH98" s="46">
        <f t="shared" si="325"/>
        <v>0</v>
      </c>
      <c r="BI98" s="46">
        <f t="shared" si="329"/>
        <v>0</v>
      </c>
      <c r="BJ98" s="46">
        <f t="shared" si="333"/>
        <v>0</v>
      </c>
      <c r="BK98" s="46">
        <f t="shared" si="337"/>
        <v>0</v>
      </c>
      <c r="BL98" s="46">
        <f t="shared" si="341"/>
        <v>0</v>
      </c>
      <c r="BM98" s="46">
        <f t="shared" si="345"/>
        <v>0</v>
      </c>
      <c r="BN98" s="46">
        <f t="shared" si="349"/>
        <v>0</v>
      </c>
      <c r="BO98" s="46">
        <f t="shared" si="353"/>
        <v>0</v>
      </c>
      <c r="BP98" s="46">
        <f t="shared" si="357"/>
        <v>0</v>
      </c>
      <c r="BQ98" s="46">
        <f t="shared" si="361"/>
        <v>0</v>
      </c>
      <c r="BR98" s="46">
        <f t="shared" si="365"/>
        <v>0</v>
      </c>
      <c r="BS98" s="46">
        <f t="shared" si="369"/>
        <v>0</v>
      </c>
      <c r="BT98" s="46">
        <f t="shared" si="373"/>
        <v>0</v>
      </c>
      <c r="BU98" s="46">
        <f t="shared" si="377"/>
        <v>0</v>
      </c>
      <c r="BV98" s="46">
        <f t="shared" si="381"/>
        <v>0</v>
      </c>
      <c r="BW98" s="46">
        <f t="shared" si="384"/>
        <v>0</v>
      </c>
      <c r="BX98" s="46">
        <f t="shared" si="387"/>
        <v>0</v>
      </c>
      <c r="BY98" s="46">
        <f t="shared" si="389"/>
        <v>0</v>
      </c>
      <c r="BZ98" s="46">
        <f t="shared" si="391"/>
        <v>0</v>
      </c>
      <c r="CA98" s="46">
        <f t="shared" si="393"/>
        <v>0</v>
      </c>
      <c r="CB98" s="46">
        <f t="shared" si="395"/>
        <v>0</v>
      </c>
      <c r="CC98" s="46">
        <f t="shared" si="397"/>
        <v>0</v>
      </c>
      <c r="CD98" s="46">
        <f t="shared" si="399"/>
        <v>0</v>
      </c>
      <c r="CE98" s="46">
        <f t="shared" si="401"/>
        <v>0</v>
      </c>
      <c r="CF98" s="46">
        <f t="shared" si="403"/>
        <v>0</v>
      </c>
      <c r="CG98" s="46">
        <f t="shared" si="405"/>
        <v>0</v>
      </c>
      <c r="CH98" s="46">
        <f t="shared" si="407"/>
        <v>0</v>
      </c>
      <c r="CI98" s="46">
        <f aca="true" t="shared" si="409" ref="CI98:CI121">IF($FH$2&gt;31,BY88,0)</f>
        <v>0</v>
      </c>
      <c r="CJ98" s="46">
        <f t="shared" si="302"/>
        <v>0</v>
      </c>
      <c r="CK98" s="46">
        <f t="shared" si="309"/>
        <v>0</v>
      </c>
      <c r="CL98" s="46">
        <f t="shared" si="315"/>
        <v>0</v>
      </c>
      <c r="CM98" s="46">
        <f t="shared" si="321"/>
        <v>0</v>
      </c>
      <c r="CN98" s="46">
        <f t="shared" si="326"/>
        <v>0</v>
      </c>
      <c r="CO98" s="46">
        <f t="shared" si="330"/>
        <v>0</v>
      </c>
      <c r="CP98" s="46">
        <f t="shared" si="334"/>
        <v>0</v>
      </c>
      <c r="CQ98" s="46">
        <f t="shared" si="338"/>
        <v>0</v>
      </c>
      <c r="CR98" s="46">
        <f t="shared" si="342"/>
        <v>0</v>
      </c>
      <c r="CS98" s="46">
        <f t="shared" si="346"/>
        <v>0</v>
      </c>
      <c r="CT98" s="46">
        <f t="shared" si="350"/>
        <v>0</v>
      </c>
      <c r="CU98" s="46">
        <f t="shared" si="354"/>
        <v>0</v>
      </c>
      <c r="CV98" s="46">
        <f t="shared" si="358"/>
        <v>0</v>
      </c>
      <c r="CW98" s="46">
        <f t="shared" si="362"/>
        <v>0</v>
      </c>
      <c r="CX98" s="46">
        <f t="shared" si="366"/>
        <v>0</v>
      </c>
      <c r="CY98" s="46">
        <f t="shared" si="370"/>
        <v>0</v>
      </c>
      <c r="CZ98" s="46">
        <f t="shared" si="374"/>
        <v>0</v>
      </c>
      <c r="DA98" s="46">
        <f t="shared" si="378"/>
        <v>0</v>
      </c>
      <c r="DB98" s="46">
        <f t="shared" si="382"/>
        <v>0</v>
      </c>
      <c r="DC98" s="46">
        <f t="shared" si="385"/>
        <v>0</v>
      </c>
      <c r="DD98" s="46">
        <f t="shared" si="303"/>
        <v>4560</v>
      </c>
      <c r="DE98" s="47" t="e">
        <f>#REF!*DD98</f>
        <v>#REF!</v>
      </c>
      <c r="FN98" s="15">
        <v>97</v>
      </c>
      <c r="FO98" s="69">
        <f t="shared" si="305"/>
        <v>96</v>
      </c>
      <c r="FP98" s="70">
        <f aca="true" t="shared" si="410" ref="FP98:FP121">FO98*$FH$1</f>
        <v>192</v>
      </c>
      <c r="FQ98" s="14">
        <f t="shared" si="310"/>
        <v>1920</v>
      </c>
      <c r="FR98" s="71">
        <f t="shared" si="306"/>
        <v>4560</v>
      </c>
      <c r="FS98" s="26">
        <f t="shared" si="316"/>
        <v>9120</v>
      </c>
      <c r="FT98" s="14">
        <f t="shared" si="311"/>
        <v>91200</v>
      </c>
      <c r="FU98" s="44">
        <f t="shared" si="312"/>
        <v>93120</v>
      </c>
      <c r="FV98" s="78">
        <f>IF($GK$8="client",((FP98+FS98)*$GK$7),((FO98+FR98)*$GK$7))</f>
        <v>16296</v>
      </c>
    </row>
    <row r="99" spans="1:178" ht="87.75">
      <c r="A99" s="46">
        <v>98</v>
      </c>
      <c r="B99" s="46">
        <v>1</v>
      </c>
      <c r="C99" s="47" t="e">
        <f>#REF!</f>
        <v>#REF!</v>
      </c>
      <c r="D99" s="46">
        <v>97</v>
      </c>
      <c r="E99" s="46">
        <f t="shared" si="307"/>
        <v>0</v>
      </c>
      <c r="F99" s="46">
        <f t="shared" si="313"/>
        <v>0</v>
      </c>
      <c r="G99" s="46">
        <f t="shared" si="317"/>
        <v>0</v>
      </c>
      <c r="H99" s="46">
        <f t="shared" si="323"/>
        <v>0</v>
      </c>
      <c r="I99" s="46">
        <f t="shared" si="327"/>
        <v>0</v>
      </c>
      <c r="J99" s="46">
        <f t="shared" si="331"/>
        <v>0</v>
      </c>
      <c r="K99" s="46">
        <f t="shared" si="335"/>
        <v>0</v>
      </c>
      <c r="L99" s="46">
        <f t="shared" si="339"/>
        <v>0</v>
      </c>
      <c r="M99" s="46">
        <f t="shared" si="343"/>
        <v>0</v>
      </c>
      <c r="N99" s="46">
        <f t="shared" si="347"/>
        <v>0</v>
      </c>
      <c r="O99" s="46">
        <f t="shared" si="351"/>
        <v>0</v>
      </c>
      <c r="P99" s="46">
        <f t="shared" si="355"/>
        <v>0</v>
      </c>
      <c r="Q99" s="46">
        <f t="shared" si="359"/>
        <v>0</v>
      </c>
      <c r="R99" s="46">
        <f t="shared" si="363"/>
        <v>0</v>
      </c>
      <c r="S99" s="46">
        <f t="shared" si="367"/>
        <v>0</v>
      </c>
      <c r="T99" s="46">
        <f t="shared" si="371"/>
        <v>0</v>
      </c>
      <c r="U99" s="46">
        <f t="shared" si="375"/>
        <v>0</v>
      </c>
      <c r="V99" s="46">
        <f t="shared" si="379"/>
        <v>0</v>
      </c>
      <c r="W99" s="46">
        <f t="shared" si="383"/>
        <v>0</v>
      </c>
      <c r="X99" s="46">
        <f t="shared" si="386"/>
        <v>0</v>
      </c>
      <c r="Y99" s="46">
        <f t="shared" si="388"/>
        <v>0</v>
      </c>
      <c r="Z99" s="46">
        <f t="shared" si="390"/>
        <v>0</v>
      </c>
      <c r="AA99" s="46">
        <f t="shared" si="392"/>
        <v>0</v>
      </c>
      <c r="AB99" s="46">
        <f t="shared" si="394"/>
        <v>0</v>
      </c>
      <c r="AC99" s="46">
        <f t="shared" si="396"/>
        <v>0</v>
      </c>
      <c r="AD99" s="46">
        <f t="shared" si="398"/>
        <v>0</v>
      </c>
      <c r="AE99" s="46">
        <f t="shared" si="400"/>
        <v>0</v>
      </c>
      <c r="AF99" s="46">
        <f t="shared" si="402"/>
        <v>0</v>
      </c>
      <c r="AG99" s="46">
        <f t="shared" si="404"/>
        <v>0</v>
      </c>
      <c r="AH99" s="46">
        <f t="shared" si="406"/>
        <v>0</v>
      </c>
      <c r="AI99" s="46">
        <f t="shared" si="408"/>
        <v>0</v>
      </c>
      <c r="AJ99" s="46">
        <f aca="true" t="shared" si="411" ref="AJ99:AJ121">IF($FH$2&gt;33,D67,0)</f>
        <v>0</v>
      </c>
      <c r="AK99" s="46">
        <f t="shared" si="308"/>
        <v>0</v>
      </c>
      <c r="AL99" s="46">
        <f t="shared" si="314"/>
        <v>0</v>
      </c>
      <c r="AM99" s="46">
        <f t="shared" si="318"/>
        <v>0</v>
      </c>
      <c r="AN99" s="46">
        <f t="shared" si="324"/>
        <v>0</v>
      </c>
      <c r="AO99" s="46">
        <f t="shared" si="328"/>
        <v>0</v>
      </c>
      <c r="AP99" s="46">
        <f t="shared" si="332"/>
        <v>0</v>
      </c>
      <c r="AQ99" s="46">
        <f t="shared" si="336"/>
        <v>0</v>
      </c>
      <c r="AR99" s="46">
        <f t="shared" si="340"/>
        <v>0</v>
      </c>
      <c r="AS99" s="46">
        <f t="shared" si="344"/>
        <v>0</v>
      </c>
      <c r="AT99" s="46">
        <f t="shared" si="348"/>
        <v>0</v>
      </c>
      <c r="AU99" s="46">
        <f t="shared" si="352"/>
        <v>0</v>
      </c>
      <c r="AV99" s="46">
        <f t="shared" si="356"/>
        <v>0</v>
      </c>
      <c r="AW99" s="46">
        <f t="shared" si="360"/>
        <v>0</v>
      </c>
      <c r="AX99" s="46">
        <f t="shared" si="364"/>
        <v>0</v>
      </c>
      <c r="AY99" s="46">
        <f t="shared" si="368"/>
        <v>0</v>
      </c>
      <c r="AZ99" s="46">
        <f t="shared" si="372"/>
        <v>0</v>
      </c>
      <c r="BA99" s="46">
        <f t="shared" si="376"/>
        <v>0</v>
      </c>
      <c r="BB99" s="46">
        <f t="shared" si="380"/>
        <v>0</v>
      </c>
      <c r="BC99" s="46">
        <f t="shared" si="301"/>
        <v>97</v>
      </c>
      <c r="BD99" s="6" t="e">
        <f>#REF!*BC99</f>
        <v>#REF!</v>
      </c>
      <c r="BE99" s="46">
        <f t="shared" si="245"/>
        <v>4656</v>
      </c>
      <c r="BF99" s="46">
        <f t="shared" si="319"/>
        <v>0</v>
      </c>
      <c r="BG99" s="46">
        <f t="shared" si="320"/>
        <v>0</v>
      </c>
      <c r="BH99" s="46">
        <f t="shared" si="325"/>
        <v>0</v>
      </c>
      <c r="BI99" s="46">
        <f t="shared" si="329"/>
        <v>0</v>
      </c>
      <c r="BJ99" s="46">
        <f t="shared" si="333"/>
        <v>0</v>
      </c>
      <c r="BK99" s="46">
        <f t="shared" si="337"/>
        <v>0</v>
      </c>
      <c r="BL99" s="46">
        <f t="shared" si="341"/>
        <v>0</v>
      </c>
      <c r="BM99" s="46">
        <f t="shared" si="345"/>
        <v>0</v>
      </c>
      <c r="BN99" s="46">
        <f t="shared" si="349"/>
        <v>0</v>
      </c>
      <c r="BO99" s="46">
        <f t="shared" si="353"/>
        <v>0</v>
      </c>
      <c r="BP99" s="46">
        <f t="shared" si="357"/>
        <v>0</v>
      </c>
      <c r="BQ99" s="46">
        <f t="shared" si="361"/>
        <v>0</v>
      </c>
      <c r="BR99" s="46">
        <f t="shared" si="365"/>
        <v>0</v>
      </c>
      <c r="BS99" s="46">
        <f t="shared" si="369"/>
        <v>0</v>
      </c>
      <c r="BT99" s="46">
        <f t="shared" si="373"/>
        <v>0</v>
      </c>
      <c r="BU99" s="46">
        <f t="shared" si="377"/>
        <v>0</v>
      </c>
      <c r="BV99" s="46">
        <f t="shared" si="381"/>
        <v>0</v>
      </c>
      <c r="BW99" s="46">
        <f t="shared" si="384"/>
        <v>0</v>
      </c>
      <c r="BX99" s="46">
        <f t="shared" si="387"/>
        <v>0</v>
      </c>
      <c r="BY99" s="46">
        <f t="shared" si="389"/>
        <v>0</v>
      </c>
      <c r="BZ99" s="46">
        <f t="shared" si="391"/>
        <v>0</v>
      </c>
      <c r="CA99" s="46">
        <f t="shared" si="393"/>
        <v>0</v>
      </c>
      <c r="CB99" s="46">
        <f t="shared" si="395"/>
        <v>0</v>
      </c>
      <c r="CC99" s="46">
        <f t="shared" si="397"/>
        <v>0</v>
      </c>
      <c r="CD99" s="46">
        <f t="shared" si="399"/>
        <v>0</v>
      </c>
      <c r="CE99" s="46">
        <f t="shared" si="401"/>
        <v>0</v>
      </c>
      <c r="CF99" s="46">
        <f t="shared" si="403"/>
        <v>0</v>
      </c>
      <c r="CG99" s="46">
        <f t="shared" si="405"/>
        <v>0</v>
      </c>
      <c r="CH99" s="46">
        <f t="shared" si="407"/>
        <v>0</v>
      </c>
      <c r="CI99" s="46">
        <f t="shared" si="409"/>
        <v>0</v>
      </c>
      <c r="CJ99" s="46">
        <f aca="true" t="shared" si="412" ref="CJ99:CJ121">IF($FH$2&gt;32,BZ89,0)</f>
        <v>0</v>
      </c>
      <c r="CK99" s="46">
        <f t="shared" si="309"/>
        <v>0</v>
      </c>
      <c r="CL99" s="46">
        <f t="shared" si="315"/>
        <v>0</v>
      </c>
      <c r="CM99" s="46">
        <f t="shared" si="321"/>
        <v>0</v>
      </c>
      <c r="CN99" s="46">
        <f t="shared" si="326"/>
        <v>0</v>
      </c>
      <c r="CO99" s="46">
        <f t="shared" si="330"/>
        <v>0</v>
      </c>
      <c r="CP99" s="46">
        <f t="shared" si="334"/>
        <v>0</v>
      </c>
      <c r="CQ99" s="46">
        <f t="shared" si="338"/>
        <v>0</v>
      </c>
      <c r="CR99" s="46">
        <f t="shared" si="342"/>
        <v>0</v>
      </c>
      <c r="CS99" s="46">
        <f t="shared" si="346"/>
        <v>0</v>
      </c>
      <c r="CT99" s="46">
        <f t="shared" si="350"/>
        <v>0</v>
      </c>
      <c r="CU99" s="46">
        <f t="shared" si="354"/>
        <v>0</v>
      </c>
      <c r="CV99" s="46">
        <f t="shared" si="358"/>
        <v>0</v>
      </c>
      <c r="CW99" s="46">
        <f t="shared" si="362"/>
        <v>0</v>
      </c>
      <c r="CX99" s="46">
        <f t="shared" si="366"/>
        <v>0</v>
      </c>
      <c r="CY99" s="46">
        <f t="shared" si="370"/>
        <v>0</v>
      </c>
      <c r="CZ99" s="46">
        <f t="shared" si="374"/>
        <v>0</v>
      </c>
      <c r="DA99" s="46">
        <f t="shared" si="378"/>
        <v>0</v>
      </c>
      <c r="DB99" s="46">
        <f t="shared" si="382"/>
        <v>0</v>
      </c>
      <c r="DC99" s="46">
        <f t="shared" si="385"/>
        <v>0</v>
      </c>
      <c r="DD99" s="46">
        <f t="shared" si="303"/>
        <v>4656</v>
      </c>
      <c r="DE99" s="47" t="e">
        <f>#REF!*DD99</f>
        <v>#REF!</v>
      </c>
      <c r="FN99" s="15">
        <v>98</v>
      </c>
      <c r="FO99" s="69">
        <f aca="true" t="shared" si="413" ref="FO99:FO121">IF($FH$2&gt;1,B98+BC98,0)</f>
        <v>97</v>
      </c>
      <c r="FP99" s="70">
        <f t="shared" si="410"/>
        <v>194</v>
      </c>
      <c r="FQ99" s="14">
        <f t="shared" si="310"/>
        <v>1940</v>
      </c>
      <c r="FR99" s="71">
        <f aca="true" t="shared" si="414" ref="FR99:FR121">IF($FH$2&gt;1,DD99,0)</f>
        <v>4656</v>
      </c>
      <c r="FS99" s="26">
        <f t="shared" si="316"/>
        <v>9312</v>
      </c>
      <c r="FT99" s="14">
        <f t="shared" si="311"/>
        <v>93120</v>
      </c>
      <c r="FU99" s="44">
        <f t="shared" si="312"/>
        <v>95060</v>
      </c>
      <c r="FV99" s="78">
        <f t="shared" si="322"/>
        <v>32931.5</v>
      </c>
    </row>
    <row r="100" spans="1:178" ht="87.75">
      <c r="A100" s="46">
        <v>99</v>
      </c>
      <c r="B100" s="46">
        <v>1</v>
      </c>
      <c r="C100" s="47" t="e">
        <f>#REF!</f>
        <v>#REF!</v>
      </c>
      <c r="D100" s="46">
        <v>98</v>
      </c>
      <c r="E100" s="46">
        <f aca="true" t="shared" si="415" ref="E100:E121">IF($FH$2&gt;2,D99,0)</f>
        <v>0</v>
      </c>
      <c r="F100" s="46">
        <f t="shared" si="313"/>
        <v>0</v>
      </c>
      <c r="G100" s="46">
        <f t="shared" si="317"/>
        <v>0</v>
      </c>
      <c r="H100" s="46">
        <f t="shared" si="323"/>
        <v>0</v>
      </c>
      <c r="I100" s="46">
        <f t="shared" si="327"/>
        <v>0</v>
      </c>
      <c r="J100" s="46">
        <f t="shared" si="331"/>
        <v>0</v>
      </c>
      <c r="K100" s="46">
        <f t="shared" si="335"/>
        <v>0</v>
      </c>
      <c r="L100" s="46">
        <f t="shared" si="339"/>
        <v>0</v>
      </c>
      <c r="M100" s="46">
        <f t="shared" si="343"/>
        <v>0</v>
      </c>
      <c r="N100" s="46">
        <f t="shared" si="347"/>
        <v>0</v>
      </c>
      <c r="O100" s="46">
        <f t="shared" si="351"/>
        <v>0</v>
      </c>
      <c r="P100" s="46">
        <f t="shared" si="355"/>
        <v>0</v>
      </c>
      <c r="Q100" s="46">
        <f t="shared" si="359"/>
        <v>0</v>
      </c>
      <c r="R100" s="46">
        <f t="shared" si="363"/>
        <v>0</v>
      </c>
      <c r="S100" s="46">
        <f t="shared" si="367"/>
        <v>0</v>
      </c>
      <c r="T100" s="46">
        <f t="shared" si="371"/>
        <v>0</v>
      </c>
      <c r="U100" s="46">
        <f t="shared" si="375"/>
        <v>0</v>
      </c>
      <c r="V100" s="46">
        <f t="shared" si="379"/>
        <v>0</v>
      </c>
      <c r="W100" s="46">
        <f t="shared" si="383"/>
        <v>0</v>
      </c>
      <c r="X100" s="46">
        <f t="shared" si="386"/>
        <v>0</v>
      </c>
      <c r="Y100" s="46">
        <f t="shared" si="388"/>
        <v>0</v>
      </c>
      <c r="Z100" s="46">
        <f t="shared" si="390"/>
        <v>0</v>
      </c>
      <c r="AA100" s="46">
        <f t="shared" si="392"/>
        <v>0</v>
      </c>
      <c r="AB100" s="46">
        <f t="shared" si="394"/>
        <v>0</v>
      </c>
      <c r="AC100" s="46">
        <f t="shared" si="396"/>
        <v>0</v>
      </c>
      <c r="AD100" s="46">
        <f t="shared" si="398"/>
        <v>0</v>
      </c>
      <c r="AE100" s="46">
        <f t="shared" si="400"/>
        <v>0</v>
      </c>
      <c r="AF100" s="46">
        <f t="shared" si="402"/>
        <v>0</v>
      </c>
      <c r="AG100" s="46">
        <f t="shared" si="404"/>
        <v>0</v>
      </c>
      <c r="AH100" s="46">
        <f t="shared" si="406"/>
        <v>0</v>
      </c>
      <c r="AI100" s="46">
        <f t="shared" si="408"/>
        <v>0</v>
      </c>
      <c r="AJ100" s="46">
        <f t="shared" si="411"/>
        <v>0</v>
      </c>
      <c r="AK100" s="46">
        <f aca="true" t="shared" si="416" ref="AK100:AK121">IF($FH$2&gt;34,D67,0)</f>
        <v>0</v>
      </c>
      <c r="AL100" s="46">
        <f t="shared" si="314"/>
        <v>0</v>
      </c>
      <c r="AM100" s="46">
        <f t="shared" si="318"/>
        <v>0</v>
      </c>
      <c r="AN100" s="46">
        <f t="shared" si="324"/>
        <v>0</v>
      </c>
      <c r="AO100" s="46">
        <f t="shared" si="328"/>
        <v>0</v>
      </c>
      <c r="AP100" s="46">
        <f t="shared" si="332"/>
        <v>0</v>
      </c>
      <c r="AQ100" s="46">
        <f t="shared" si="336"/>
        <v>0</v>
      </c>
      <c r="AR100" s="46">
        <f t="shared" si="340"/>
        <v>0</v>
      </c>
      <c r="AS100" s="46">
        <f t="shared" si="344"/>
        <v>0</v>
      </c>
      <c r="AT100" s="46">
        <f t="shared" si="348"/>
        <v>0</v>
      </c>
      <c r="AU100" s="46">
        <f t="shared" si="352"/>
        <v>0</v>
      </c>
      <c r="AV100" s="46">
        <f t="shared" si="356"/>
        <v>0</v>
      </c>
      <c r="AW100" s="46">
        <f t="shared" si="360"/>
        <v>0</v>
      </c>
      <c r="AX100" s="46">
        <f t="shared" si="364"/>
        <v>0</v>
      </c>
      <c r="AY100" s="46">
        <f t="shared" si="368"/>
        <v>0</v>
      </c>
      <c r="AZ100" s="46">
        <f t="shared" si="372"/>
        <v>0</v>
      </c>
      <c r="BA100" s="46">
        <f t="shared" si="376"/>
        <v>0</v>
      </c>
      <c r="BB100" s="46">
        <f t="shared" si="380"/>
        <v>0</v>
      </c>
      <c r="BC100" s="46">
        <f t="shared" si="301"/>
        <v>98</v>
      </c>
      <c r="BD100" s="6" t="e">
        <f>#REF!*BC100</f>
        <v>#REF!</v>
      </c>
      <c r="BE100" s="46">
        <f t="shared" si="245"/>
        <v>4753</v>
      </c>
      <c r="BF100" s="46">
        <f t="shared" si="319"/>
        <v>0</v>
      </c>
      <c r="BG100" s="46">
        <f t="shared" si="320"/>
        <v>0</v>
      </c>
      <c r="BH100" s="46">
        <f t="shared" si="325"/>
        <v>0</v>
      </c>
      <c r="BI100" s="46">
        <f t="shared" si="329"/>
        <v>0</v>
      </c>
      <c r="BJ100" s="46">
        <f t="shared" si="333"/>
        <v>0</v>
      </c>
      <c r="BK100" s="46">
        <f t="shared" si="337"/>
        <v>0</v>
      </c>
      <c r="BL100" s="46">
        <f t="shared" si="341"/>
        <v>0</v>
      </c>
      <c r="BM100" s="46">
        <f t="shared" si="345"/>
        <v>0</v>
      </c>
      <c r="BN100" s="46">
        <f t="shared" si="349"/>
        <v>0</v>
      </c>
      <c r="BO100" s="46">
        <f t="shared" si="353"/>
        <v>0</v>
      </c>
      <c r="BP100" s="46">
        <f t="shared" si="357"/>
        <v>0</v>
      </c>
      <c r="BQ100" s="46">
        <f t="shared" si="361"/>
        <v>0</v>
      </c>
      <c r="BR100" s="46">
        <f t="shared" si="365"/>
        <v>0</v>
      </c>
      <c r="BS100" s="46">
        <f t="shared" si="369"/>
        <v>0</v>
      </c>
      <c r="BT100" s="46">
        <f t="shared" si="373"/>
        <v>0</v>
      </c>
      <c r="BU100" s="46">
        <f t="shared" si="377"/>
        <v>0</v>
      </c>
      <c r="BV100" s="46">
        <f t="shared" si="381"/>
        <v>0</v>
      </c>
      <c r="BW100" s="46">
        <f t="shared" si="384"/>
        <v>0</v>
      </c>
      <c r="BX100" s="46">
        <f t="shared" si="387"/>
        <v>0</v>
      </c>
      <c r="BY100" s="46">
        <f t="shared" si="389"/>
        <v>0</v>
      </c>
      <c r="BZ100" s="46">
        <f t="shared" si="391"/>
        <v>0</v>
      </c>
      <c r="CA100" s="46">
        <f t="shared" si="393"/>
        <v>0</v>
      </c>
      <c r="CB100" s="46">
        <f t="shared" si="395"/>
        <v>0</v>
      </c>
      <c r="CC100" s="46">
        <f t="shared" si="397"/>
        <v>0</v>
      </c>
      <c r="CD100" s="46">
        <f t="shared" si="399"/>
        <v>0</v>
      </c>
      <c r="CE100" s="46">
        <f t="shared" si="401"/>
        <v>0</v>
      </c>
      <c r="CF100" s="46">
        <f t="shared" si="403"/>
        <v>0</v>
      </c>
      <c r="CG100" s="46">
        <f t="shared" si="405"/>
        <v>0</v>
      </c>
      <c r="CH100" s="46">
        <f t="shared" si="407"/>
        <v>0</v>
      </c>
      <c r="CI100" s="46">
        <f t="shared" si="409"/>
        <v>0</v>
      </c>
      <c r="CJ100" s="46">
        <f t="shared" si="412"/>
        <v>0</v>
      </c>
      <c r="CK100" s="46">
        <f aca="true" t="shared" si="417" ref="CK100:CK121">IF($FH$2&gt;33,CA90,0)</f>
        <v>0</v>
      </c>
      <c r="CL100" s="46">
        <f t="shared" si="315"/>
        <v>0</v>
      </c>
      <c r="CM100" s="46">
        <f t="shared" si="321"/>
        <v>0</v>
      </c>
      <c r="CN100" s="46">
        <f t="shared" si="326"/>
        <v>0</v>
      </c>
      <c r="CO100" s="46">
        <f t="shared" si="330"/>
        <v>0</v>
      </c>
      <c r="CP100" s="46">
        <f t="shared" si="334"/>
        <v>0</v>
      </c>
      <c r="CQ100" s="46">
        <f t="shared" si="338"/>
        <v>0</v>
      </c>
      <c r="CR100" s="46">
        <f t="shared" si="342"/>
        <v>0</v>
      </c>
      <c r="CS100" s="46">
        <f t="shared" si="346"/>
        <v>0</v>
      </c>
      <c r="CT100" s="46">
        <f t="shared" si="350"/>
        <v>0</v>
      </c>
      <c r="CU100" s="46">
        <f t="shared" si="354"/>
        <v>0</v>
      </c>
      <c r="CV100" s="46">
        <f t="shared" si="358"/>
        <v>0</v>
      </c>
      <c r="CW100" s="46">
        <f t="shared" si="362"/>
        <v>0</v>
      </c>
      <c r="CX100" s="46">
        <f t="shared" si="366"/>
        <v>0</v>
      </c>
      <c r="CY100" s="46">
        <f t="shared" si="370"/>
        <v>0</v>
      </c>
      <c r="CZ100" s="46">
        <f t="shared" si="374"/>
        <v>0</v>
      </c>
      <c r="DA100" s="46">
        <f t="shared" si="378"/>
        <v>0</v>
      </c>
      <c r="DB100" s="46">
        <f t="shared" si="382"/>
        <v>0</v>
      </c>
      <c r="DC100" s="46">
        <f t="shared" si="385"/>
        <v>0</v>
      </c>
      <c r="DD100" s="46">
        <f t="shared" si="303"/>
        <v>4753</v>
      </c>
      <c r="DE100" s="47" t="e">
        <f>#REF!*DD100</f>
        <v>#REF!</v>
      </c>
      <c r="FN100" s="15">
        <v>99</v>
      </c>
      <c r="FO100" s="69">
        <f t="shared" si="413"/>
        <v>98</v>
      </c>
      <c r="FP100" s="70">
        <f t="shared" si="410"/>
        <v>196</v>
      </c>
      <c r="FQ100" s="14">
        <f t="shared" si="310"/>
        <v>1960</v>
      </c>
      <c r="FR100" s="71">
        <f t="shared" si="414"/>
        <v>4753</v>
      </c>
      <c r="FS100" s="26">
        <f t="shared" si="316"/>
        <v>9506</v>
      </c>
      <c r="FT100" s="14">
        <f t="shared" si="311"/>
        <v>95060</v>
      </c>
      <c r="FU100" s="44">
        <f t="shared" si="312"/>
        <v>97020</v>
      </c>
      <c r="FV100" s="78">
        <f t="shared" si="322"/>
        <v>49910</v>
      </c>
    </row>
    <row r="101" spans="1:178" ht="87.75">
      <c r="A101" s="46">
        <v>100</v>
      </c>
      <c r="B101" s="46">
        <v>1</v>
      </c>
      <c r="C101" s="47" t="e">
        <f>#REF!</f>
        <v>#REF!</v>
      </c>
      <c r="D101" s="46">
        <v>99</v>
      </c>
      <c r="E101" s="46">
        <f t="shared" si="415"/>
        <v>0</v>
      </c>
      <c r="F101" s="46">
        <f aca="true" t="shared" si="418" ref="F101:F121">IF($FH$2&gt;3,D99,0)</f>
        <v>0</v>
      </c>
      <c r="G101" s="46">
        <f t="shared" si="317"/>
        <v>0</v>
      </c>
      <c r="H101" s="46">
        <f t="shared" si="323"/>
        <v>0</v>
      </c>
      <c r="I101" s="46">
        <f t="shared" si="327"/>
        <v>0</v>
      </c>
      <c r="J101" s="46">
        <f t="shared" si="331"/>
        <v>0</v>
      </c>
      <c r="K101" s="46">
        <f t="shared" si="335"/>
        <v>0</v>
      </c>
      <c r="L101" s="46">
        <f t="shared" si="339"/>
        <v>0</v>
      </c>
      <c r="M101" s="46">
        <f t="shared" si="343"/>
        <v>0</v>
      </c>
      <c r="N101" s="46">
        <f t="shared" si="347"/>
        <v>0</v>
      </c>
      <c r="O101" s="46">
        <f t="shared" si="351"/>
        <v>0</v>
      </c>
      <c r="P101" s="46">
        <f t="shared" si="355"/>
        <v>0</v>
      </c>
      <c r="Q101" s="46">
        <f t="shared" si="359"/>
        <v>0</v>
      </c>
      <c r="R101" s="46">
        <f t="shared" si="363"/>
        <v>0</v>
      </c>
      <c r="S101" s="46">
        <f t="shared" si="367"/>
        <v>0</v>
      </c>
      <c r="T101" s="46">
        <f t="shared" si="371"/>
        <v>0</v>
      </c>
      <c r="U101" s="46">
        <f t="shared" si="375"/>
        <v>0</v>
      </c>
      <c r="V101" s="46">
        <f t="shared" si="379"/>
        <v>0</v>
      </c>
      <c r="W101" s="46">
        <f t="shared" si="383"/>
        <v>0</v>
      </c>
      <c r="X101" s="46">
        <f t="shared" si="386"/>
        <v>0</v>
      </c>
      <c r="Y101" s="46">
        <f t="shared" si="388"/>
        <v>0</v>
      </c>
      <c r="Z101" s="46">
        <f t="shared" si="390"/>
        <v>0</v>
      </c>
      <c r="AA101" s="46">
        <f t="shared" si="392"/>
        <v>0</v>
      </c>
      <c r="AB101" s="46">
        <f t="shared" si="394"/>
        <v>0</v>
      </c>
      <c r="AC101" s="46">
        <f t="shared" si="396"/>
        <v>0</v>
      </c>
      <c r="AD101" s="46">
        <f t="shared" si="398"/>
        <v>0</v>
      </c>
      <c r="AE101" s="46">
        <f t="shared" si="400"/>
        <v>0</v>
      </c>
      <c r="AF101" s="46">
        <f t="shared" si="402"/>
        <v>0</v>
      </c>
      <c r="AG101" s="46">
        <f t="shared" si="404"/>
        <v>0</v>
      </c>
      <c r="AH101" s="46">
        <f t="shared" si="406"/>
        <v>0</v>
      </c>
      <c r="AI101" s="46">
        <f t="shared" si="408"/>
        <v>0</v>
      </c>
      <c r="AJ101" s="46">
        <f t="shared" si="411"/>
        <v>0</v>
      </c>
      <c r="AK101" s="46">
        <f t="shared" si="416"/>
        <v>0</v>
      </c>
      <c r="AL101" s="46">
        <f aca="true" t="shared" si="419" ref="AL101:AL121">IF($FH$2&gt;35,D67,0)</f>
        <v>0</v>
      </c>
      <c r="AM101" s="46">
        <f t="shared" si="318"/>
        <v>0</v>
      </c>
      <c r="AN101" s="46">
        <f t="shared" si="324"/>
        <v>0</v>
      </c>
      <c r="AO101" s="46">
        <f t="shared" si="328"/>
        <v>0</v>
      </c>
      <c r="AP101" s="46">
        <f t="shared" si="332"/>
        <v>0</v>
      </c>
      <c r="AQ101" s="46">
        <f t="shared" si="336"/>
        <v>0</v>
      </c>
      <c r="AR101" s="46">
        <f t="shared" si="340"/>
        <v>0</v>
      </c>
      <c r="AS101" s="46">
        <f t="shared" si="344"/>
        <v>0</v>
      </c>
      <c r="AT101" s="46">
        <f t="shared" si="348"/>
        <v>0</v>
      </c>
      <c r="AU101" s="46">
        <f t="shared" si="352"/>
        <v>0</v>
      </c>
      <c r="AV101" s="46">
        <f t="shared" si="356"/>
        <v>0</v>
      </c>
      <c r="AW101" s="46">
        <f t="shared" si="360"/>
        <v>0</v>
      </c>
      <c r="AX101" s="46">
        <f t="shared" si="364"/>
        <v>0</v>
      </c>
      <c r="AY101" s="46">
        <f t="shared" si="368"/>
        <v>0</v>
      </c>
      <c r="AZ101" s="46">
        <f t="shared" si="372"/>
        <v>0</v>
      </c>
      <c r="BA101" s="46">
        <f t="shared" si="376"/>
        <v>0</v>
      </c>
      <c r="BB101" s="46">
        <f t="shared" si="380"/>
        <v>0</v>
      </c>
      <c r="BC101" s="46">
        <f t="shared" si="301"/>
        <v>99</v>
      </c>
      <c r="BD101" s="6" t="e">
        <f>#REF!*BC101</f>
        <v>#REF!</v>
      </c>
      <c r="BE101" s="46">
        <f t="shared" si="245"/>
        <v>4851</v>
      </c>
      <c r="BF101" s="46">
        <f t="shared" si="319"/>
        <v>0</v>
      </c>
      <c r="BG101" s="46">
        <f t="shared" si="320"/>
        <v>0</v>
      </c>
      <c r="BH101" s="46">
        <f t="shared" si="325"/>
        <v>0</v>
      </c>
      <c r="BI101" s="46">
        <f t="shared" si="329"/>
        <v>0</v>
      </c>
      <c r="BJ101" s="46">
        <f t="shared" si="333"/>
        <v>0</v>
      </c>
      <c r="BK101" s="46">
        <f t="shared" si="337"/>
        <v>0</v>
      </c>
      <c r="BL101" s="46">
        <f t="shared" si="341"/>
        <v>0</v>
      </c>
      <c r="BM101" s="46">
        <f t="shared" si="345"/>
        <v>0</v>
      </c>
      <c r="BN101" s="46">
        <f t="shared" si="349"/>
        <v>0</v>
      </c>
      <c r="BO101" s="46">
        <f t="shared" si="353"/>
        <v>0</v>
      </c>
      <c r="BP101" s="46">
        <f t="shared" si="357"/>
        <v>0</v>
      </c>
      <c r="BQ101" s="46">
        <f t="shared" si="361"/>
        <v>0</v>
      </c>
      <c r="BR101" s="46">
        <f t="shared" si="365"/>
        <v>0</v>
      </c>
      <c r="BS101" s="46">
        <f t="shared" si="369"/>
        <v>0</v>
      </c>
      <c r="BT101" s="46">
        <f t="shared" si="373"/>
        <v>0</v>
      </c>
      <c r="BU101" s="46">
        <f t="shared" si="377"/>
        <v>0</v>
      </c>
      <c r="BV101" s="46">
        <f t="shared" si="381"/>
        <v>0</v>
      </c>
      <c r="BW101" s="46">
        <f t="shared" si="384"/>
        <v>0</v>
      </c>
      <c r="BX101" s="46">
        <f t="shared" si="387"/>
        <v>0</v>
      </c>
      <c r="BY101" s="46">
        <f t="shared" si="389"/>
        <v>0</v>
      </c>
      <c r="BZ101" s="46">
        <f t="shared" si="391"/>
        <v>0</v>
      </c>
      <c r="CA101" s="46">
        <f t="shared" si="393"/>
        <v>0</v>
      </c>
      <c r="CB101" s="46">
        <f t="shared" si="395"/>
        <v>0</v>
      </c>
      <c r="CC101" s="46">
        <f t="shared" si="397"/>
        <v>0</v>
      </c>
      <c r="CD101" s="46">
        <f t="shared" si="399"/>
        <v>0</v>
      </c>
      <c r="CE101" s="46">
        <f t="shared" si="401"/>
        <v>0</v>
      </c>
      <c r="CF101" s="46">
        <f t="shared" si="403"/>
        <v>0</v>
      </c>
      <c r="CG101" s="46">
        <f t="shared" si="405"/>
        <v>0</v>
      </c>
      <c r="CH101" s="46">
        <f t="shared" si="407"/>
        <v>0</v>
      </c>
      <c r="CI101" s="46">
        <f t="shared" si="409"/>
        <v>0</v>
      </c>
      <c r="CJ101" s="46">
        <f t="shared" si="412"/>
        <v>0</v>
      </c>
      <c r="CK101" s="46">
        <f t="shared" si="417"/>
        <v>0</v>
      </c>
      <c r="CL101" s="46">
        <f aca="true" t="shared" si="420" ref="CL101:CL121">IF($FH$2&gt;34,CB91,0)</f>
        <v>0</v>
      </c>
      <c r="CM101" s="46">
        <f t="shared" si="321"/>
        <v>0</v>
      </c>
      <c r="CN101" s="46">
        <f t="shared" si="326"/>
        <v>0</v>
      </c>
      <c r="CO101" s="46">
        <f t="shared" si="330"/>
        <v>0</v>
      </c>
      <c r="CP101" s="46">
        <f t="shared" si="334"/>
        <v>0</v>
      </c>
      <c r="CQ101" s="46">
        <f t="shared" si="338"/>
        <v>0</v>
      </c>
      <c r="CR101" s="46">
        <f t="shared" si="342"/>
        <v>0</v>
      </c>
      <c r="CS101" s="46">
        <f t="shared" si="346"/>
        <v>0</v>
      </c>
      <c r="CT101" s="46">
        <f t="shared" si="350"/>
        <v>0</v>
      </c>
      <c r="CU101" s="46">
        <f t="shared" si="354"/>
        <v>0</v>
      </c>
      <c r="CV101" s="46">
        <f t="shared" si="358"/>
        <v>0</v>
      </c>
      <c r="CW101" s="46">
        <f t="shared" si="362"/>
        <v>0</v>
      </c>
      <c r="CX101" s="46">
        <f t="shared" si="366"/>
        <v>0</v>
      </c>
      <c r="CY101" s="46">
        <f t="shared" si="370"/>
        <v>0</v>
      </c>
      <c r="CZ101" s="46">
        <f t="shared" si="374"/>
        <v>0</v>
      </c>
      <c r="DA101" s="46">
        <f t="shared" si="378"/>
        <v>0</v>
      </c>
      <c r="DB101" s="46">
        <f t="shared" si="382"/>
        <v>0</v>
      </c>
      <c r="DC101" s="46">
        <f t="shared" si="385"/>
        <v>0</v>
      </c>
      <c r="DD101" s="46">
        <f t="shared" si="303"/>
        <v>4851</v>
      </c>
      <c r="DE101" s="47" t="e">
        <f>#REF!*DD101</f>
        <v>#REF!</v>
      </c>
      <c r="FN101" s="15">
        <v>100</v>
      </c>
      <c r="FO101" s="69">
        <f t="shared" si="413"/>
        <v>99</v>
      </c>
      <c r="FP101" s="70">
        <f t="shared" si="410"/>
        <v>198</v>
      </c>
      <c r="FQ101" s="14">
        <f t="shared" si="310"/>
        <v>1980</v>
      </c>
      <c r="FR101" s="71">
        <f t="shared" si="414"/>
        <v>4851</v>
      </c>
      <c r="FS101" s="26">
        <f t="shared" si="316"/>
        <v>9702</v>
      </c>
      <c r="FT101" s="14">
        <f t="shared" si="311"/>
        <v>97020</v>
      </c>
      <c r="FU101" s="44">
        <f t="shared" si="312"/>
        <v>99000</v>
      </c>
      <c r="FV101" s="78">
        <f t="shared" si="322"/>
        <v>67235</v>
      </c>
    </row>
    <row r="102" spans="1:178" ht="87.75">
      <c r="A102" s="46">
        <v>101</v>
      </c>
      <c r="B102" s="46">
        <v>1</v>
      </c>
      <c r="C102" s="47" t="e">
        <f>#REF!</f>
        <v>#REF!</v>
      </c>
      <c r="D102" s="46">
        <v>100</v>
      </c>
      <c r="E102" s="46">
        <f t="shared" si="415"/>
        <v>0</v>
      </c>
      <c r="F102" s="46">
        <f t="shared" si="418"/>
        <v>0</v>
      </c>
      <c r="G102" s="46">
        <f aca="true" t="shared" si="421" ref="G102:G121">IF($FH$2&gt;4,D99,0)</f>
        <v>0</v>
      </c>
      <c r="H102" s="46">
        <f t="shared" si="323"/>
        <v>0</v>
      </c>
      <c r="I102" s="46">
        <f t="shared" si="327"/>
        <v>0</v>
      </c>
      <c r="J102" s="46">
        <f t="shared" si="331"/>
        <v>0</v>
      </c>
      <c r="K102" s="46">
        <f t="shared" si="335"/>
        <v>0</v>
      </c>
      <c r="L102" s="46">
        <f t="shared" si="339"/>
        <v>0</v>
      </c>
      <c r="M102" s="46">
        <f t="shared" si="343"/>
        <v>0</v>
      </c>
      <c r="N102" s="46">
        <f t="shared" si="347"/>
        <v>0</v>
      </c>
      <c r="O102" s="46">
        <f t="shared" si="351"/>
        <v>0</v>
      </c>
      <c r="P102" s="46">
        <f t="shared" si="355"/>
        <v>0</v>
      </c>
      <c r="Q102" s="46">
        <f t="shared" si="359"/>
        <v>0</v>
      </c>
      <c r="R102" s="46">
        <f t="shared" si="363"/>
        <v>0</v>
      </c>
      <c r="S102" s="46">
        <f t="shared" si="367"/>
        <v>0</v>
      </c>
      <c r="T102" s="46">
        <f t="shared" si="371"/>
        <v>0</v>
      </c>
      <c r="U102" s="46">
        <f t="shared" si="375"/>
        <v>0</v>
      </c>
      <c r="V102" s="46">
        <f t="shared" si="379"/>
        <v>0</v>
      </c>
      <c r="W102" s="46">
        <f t="shared" si="383"/>
        <v>0</v>
      </c>
      <c r="X102" s="46">
        <f t="shared" si="386"/>
        <v>0</v>
      </c>
      <c r="Y102" s="46">
        <f t="shared" si="388"/>
        <v>0</v>
      </c>
      <c r="Z102" s="46">
        <f t="shared" si="390"/>
        <v>0</v>
      </c>
      <c r="AA102" s="46">
        <f t="shared" si="392"/>
        <v>0</v>
      </c>
      <c r="AB102" s="46">
        <f t="shared" si="394"/>
        <v>0</v>
      </c>
      <c r="AC102" s="46">
        <f t="shared" si="396"/>
        <v>0</v>
      </c>
      <c r="AD102" s="46">
        <f t="shared" si="398"/>
        <v>0</v>
      </c>
      <c r="AE102" s="46">
        <f t="shared" si="400"/>
        <v>0</v>
      </c>
      <c r="AF102" s="46">
        <f t="shared" si="402"/>
        <v>0</v>
      </c>
      <c r="AG102" s="46">
        <f t="shared" si="404"/>
        <v>0</v>
      </c>
      <c r="AH102" s="46">
        <f t="shared" si="406"/>
        <v>0</v>
      </c>
      <c r="AI102" s="46">
        <f t="shared" si="408"/>
        <v>0</v>
      </c>
      <c r="AJ102" s="46">
        <f t="shared" si="411"/>
        <v>0</v>
      </c>
      <c r="AK102" s="46">
        <f t="shared" si="416"/>
        <v>0</v>
      </c>
      <c r="AL102" s="46">
        <f t="shared" si="419"/>
        <v>0</v>
      </c>
      <c r="AM102" s="46">
        <f aca="true" t="shared" si="422" ref="AM102:AM121">IF($FH$2&gt;36,D67,0)</f>
        <v>0</v>
      </c>
      <c r="AN102" s="46">
        <f t="shared" si="324"/>
        <v>0</v>
      </c>
      <c r="AO102" s="46">
        <f t="shared" si="328"/>
        <v>0</v>
      </c>
      <c r="AP102" s="46">
        <f t="shared" si="332"/>
        <v>0</v>
      </c>
      <c r="AQ102" s="46">
        <f t="shared" si="336"/>
        <v>0</v>
      </c>
      <c r="AR102" s="46">
        <f t="shared" si="340"/>
        <v>0</v>
      </c>
      <c r="AS102" s="46">
        <f t="shared" si="344"/>
        <v>0</v>
      </c>
      <c r="AT102" s="46">
        <f t="shared" si="348"/>
        <v>0</v>
      </c>
      <c r="AU102" s="46">
        <f t="shared" si="352"/>
        <v>0</v>
      </c>
      <c r="AV102" s="46">
        <f t="shared" si="356"/>
        <v>0</v>
      </c>
      <c r="AW102" s="46">
        <f t="shared" si="360"/>
        <v>0</v>
      </c>
      <c r="AX102" s="46">
        <f t="shared" si="364"/>
        <v>0</v>
      </c>
      <c r="AY102" s="46">
        <f t="shared" si="368"/>
        <v>0</v>
      </c>
      <c r="AZ102" s="46">
        <f t="shared" si="372"/>
        <v>0</v>
      </c>
      <c r="BA102" s="46">
        <f t="shared" si="376"/>
        <v>0</v>
      </c>
      <c r="BB102" s="46">
        <f t="shared" si="380"/>
        <v>0</v>
      </c>
      <c r="BC102" s="46">
        <f t="shared" si="301"/>
        <v>100</v>
      </c>
      <c r="BD102" s="6" t="e">
        <f>#REF!*BC102</f>
        <v>#REF!</v>
      </c>
      <c r="BE102" s="46">
        <f t="shared" si="245"/>
        <v>4950</v>
      </c>
      <c r="BF102" s="46">
        <f aca="true" t="shared" si="423" ref="BF102:BF121">IF($FH$2&gt;2,BE101,0)</f>
        <v>0</v>
      </c>
      <c r="BG102" s="46">
        <f aca="true" t="shared" si="424" ref="BG102:BG121">IF($FH$2&gt;3,BE100,0)</f>
        <v>0</v>
      </c>
      <c r="BH102" s="46">
        <f t="shared" si="325"/>
        <v>0</v>
      </c>
      <c r="BI102" s="46">
        <f t="shared" si="329"/>
        <v>0</v>
      </c>
      <c r="BJ102" s="46">
        <f t="shared" si="333"/>
        <v>0</v>
      </c>
      <c r="BK102" s="46">
        <f t="shared" si="337"/>
        <v>0</v>
      </c>
      <c r="BL102" s="46">
        <f t="shared" si="341"/>
        <v>0</v>
      </c>
      <c r="BM102" s="46">
        <f t="shared" si="345"/>
        <v>0</v>
      </c>
      <c r="BN102" s="46">
        <f t="shared" si="349"/>
        <v>0</v>
      </c>
      <c r="BO102" s="46">
        <f t="shared" si="353"/>
        <v>0</v>
      </c>
      <c r="BP102" s="46">
        <f t="shared" si="357"/>
        <v>0</v>
      </c>
      <c r="BQ102" s="46">
        <f t="shared" si="361"/>
        <v>0</v>
      </c>
      <c r="BR102" s="46">
        <f t="shared" si="365"/>
        <v>0</v>
      </c>
      <c r="BS102" s="46">
        <f t="shared" si="369"/>
        <v>0</v>
      </c>
      <c r="BT102" s="46">
        <f t="shared" si="373"/>
        <v>0</v>
      </c>
      <c r="BU102" s="46">
        <f t="shared" si="377"/>
        <v>0</v>
      </c>
      <c r="BV102" s="46">
        <f t="shared" si="381"/>
        <v>0</v>
      </c>
      <c r="BW102" s="46">
        <f t="shared" si="384"/>
        <v>0</v>
      </c>
      <c r="BX102" s="46">
        <f t="shared" si="387"/>
        <v>0</v>
      </c>
      <c r="BY102" s="46">
        <f t="shared" si="389"/>
        <v>0</v>
      </c>
      <c r="BZ102" s="46">
        <f t="shared" si="391"/>
        <v>0</v>
      </c>
      <c r="CA102" s="46">
        <f t="shared" si="393"/>
        <v>0</v>
      </c>
      <c r="CB102" s="46">
        <f t="shared" si="395"/>
        <v>0</v>
      </c>
      <c r="CC102" s="46">
        <f t="shared" si="397"/>
        <v>0</v>
      </c>
      <c r="CD102" s="46">
        <f t="shared" si="399"/>
        <v>0</v>
      </c>
      <c r="CE102" s="46">
        <f t="shared" si="401"/>
        <v>0</v>
      </c>
      <c r="CF102" s="46">
        <f t="shared" si="403"/>
        <v>0</v>
      </c>
      <c r="CG102" s="46">
        <f t="shared" si="405"/>
        <v>0</v>
      </c>
      <c r="CH102" s="46">
        <f t="shared" si="407"/>
        <v>0</v>
      </c>
      <c r="CI102" s="46">
        <f t="shared" si="409"/>
        <v>0</v>
      </c>
      <c r="CJ102" s="46">
        <f t="shared" si="412"/>
        <v>0</v>
      </c>
      <c r="CK102" s="46">
        <f t="shared" si="417"/>
        <v>0</v>
      </c>
      <c r="CL102" s="46">
        <f t="shared" si="420"/>
        <v>0</v>
      </c>
      <c r="CM102" s="46">
        <f aca="true" t="shared" si="425" ref="CM102:CM121">IF($FH$2&gt;35,CC92,0)</f>
        <v>0</v>
      </c>
      <c r="CN102" s="46">
        <f t="shared" si="326"/>
        <v>0</v>
      </c>
      <c r="CO102" s="46">
        <f t="shared" si="330"/>
        <v>0</v>
      </c>
      <c r="CP102" s="46">
        <f t="shared" si="334"/>
        <v>0</v>
      </c>
      <c r="CQ102" s="46">
        <f t="shared" si="338"/>
        <v>0</v>
      </c>
      <c r="CR102" s="46">
        <f t="shared" si="342"/>
        <v>0</v>
      </c>
      <c r="CS102" s="46">
        <f t="shared" si="346"/>
        <v>0</v>
      </c>
      <c r="CT102" s="46">
        <f t="shared" si="350"/>
        <v>0</v>
      </c>
      <c r="CU102" s="46">
        <f t="shared" si="354"/>
        <v>0</v>
      </c>
      <c r="CV102" s="46">
        <f t="shared" si="358"/>
        <v>0</v>
      </c>
      <c r="CW102" s="46">
        <f t="shared" si="362"/>
        <v>0</v>
      </c>
      <c r="CX102" s="46">
        <f t="shared" si="366"/>
        <v>0</v>
      </c>
      <c r="CY102" s="46">
        <f t="shared" si="370"/>
        <v>0</v>
      </c>
      <c r="CZ102" s="46">
        <f t="shared" si="374"/>
        <v>0</v>
      </c>
      <c r="DA102" s="46">
        <f t="shared" si="378"/>
        <v>0</v>
      </c>
      <c r="DB102" s="46">
        <f t="shared" si="382"/>
        <v>0</v>
      </c>
      <c r="DC102" s="46">
        <f t="shared" si="385"/>
        <v>0</v>
      </c>
      <c r="DD102" s="46">
        <f t="shared" si="303"/>
        <v>4950</v>
      </c>
      <c r="DE102" s="47" t="e">
        <f>#REF!*DD102</f>
        <v>#REF!</v>
      </c>
      <c r="FN102" s="15">
        <v>101</v>
      </c>
      <c r="FO102" s="69">
        <f t="shared" si="413"/>
        <v>100</v>
      </c>
      <c r="FP102" s="70">
        <f t="shared" si="410"/>
        <v>200</v>
      </c>
      <c r="FQ102" s="14">
        <f t="shared" si="310"/>
        <v>2000</v>
      </c>
      <c r="FR102" s="71">
        <f t="shared" si="414"/>
        <v>4950</v>
      </c>
      <c r="FS102" s="26">
        <f t="shared" si="316"/>
        <v>9900</v>
      </c>
      <c r="FT102" s="14">
        <f t="shared" si="311"/>
        <v>99000</v>
      </c>
      <c r="FU102" s="44">
        <f t="shared" si="312"/>
        <v>101000</v>
      </c>
      <c r="FV102" s="78">
        <f t="shared" si="322"/>
        <v>84910</v>
      </c>
    </row>
    <row r="103" spans="1:178" ht="87.75">
      <c r="A103" s="46">
        <v>102</v>
      </c>
      <c r="B103" s="46">
        <v>1</v>
      </c>
      <c r="C103" s="47" t="e">
        <f>#REF!</f>
        <v>#REF!</v>
      </c>
      <c r="D103" s="46">
        <v>101</v>
      </c>
      <c r="E103" s="46">
        <f t="shared" si="415"/>
        <v>0</v>
      </c>
      <c r="F103" s="46">
        <f t="shared" si="418"/>
        <v>0</v>
      </c>
      <c r="G103" s="46">
        <f t="shared" si="421"/>
        <v>0</v>
      </c>
      <c r="H103" s="46">
        <f aca="true" t="shared" si="426" ref="H103:H121">IF($FH$2&gt;5,D99,0)</f>
        <v>0</v>
      </c>
      <c r="I103" s="46">
        <f t="shared" si="327"/>
        <v>0</v>
      </c>
      <c r="J103" s="46">
        <f t="shared" si="331"/>
        <v>0</v>
      </c>
      <c r="K103" s="46">
        <f t="shared" si="335"/>
        <v>0</v>
      </c>
      <c r="L103" s="46">
        <f t="shared" si="339"/>
        <v>0</v>
      </c>
      <c r="M103" s="46">
        <f t="shared" si="343"/>
        <v>0</v>
      </c>
      <c r="N103" s="46">
        <f t="shared" si="347"/>
        <v>0</v>
      </c>
      <c r="O103" s="46">
        <f t="shared" si="351"/>
        <v>0</v>
      </c>
      <c r="P103" s="46">
        <f t="shared" si="355"/>
        <v>0</v>
      </c>
      <c r="Q103" s="46">
        <f t="shared" si="359"/>
        <v>0</v>
      </c>
      <c r="R103" s="46">
        <f t="shared" si="363"/>
        <v>0</v>
      </c>
      <c r="S103" s="46">
        <f t="shared" si="367"/>
        <v>0</v>
      </c>
      <c r="T103" s="46">
        <f t="shared" si="371"/>
        <v>0</v>
      </c>
      <c r="U103" s="46">
        <f t="shared" si="375"/>
        <v>0</v>
      </c>
      <c r="V103" s="46">
        <f t="shared" si="379"/>
        <v>0</v>
      </c>
      <c r="W103" s="46">
        <f t="shared" si="383"/>
        <v>0</v>
      </c>
      <c r="X103" s="46">
        <f t="shared" si="386"/>
        <v>0</v>
      </c>
      <c r="Y103" s="46">
        <f t="shared" si="388"/>
        <v>0</v>
      </c>
      <c r="Z103" s="46">
        <f t="shared" si="390"/>
        <v>0</v>
      </c>
      <c r="AA103" s="46">
        <f t="shared" si="392"/>
        <v>0</v>
      </c>
      <c r="AB103" s="46">
        <f t="shared" si="394"/>
        <v>0</v>
      </c>
      <c r="AC103" s="46">
        <f t="shared" si="396"/>
        <v>0</v>
      </c>
      <c r="AD103" s="46">
        <f t="shared" si="398"/>
        <v>0</v>
      </c>
      <c r="AE103" s="46">
        <f t="shared" si="400"/>
        <v>0</v>
      </c>
      <c r="AF103" s="46">
        <f t="shared" si="402"/>
        <v>0</v>
      </c>
      <c r="AG103" s="46">
        <f t="shared" si="404"/>
        <v>0</v>
      </c>
      <c r="AH103" s="46">
        <f t="shared" si="406"/>
        <v>0</v>
      </c>
      <c r="AI103" s="46">
        <f t="shared" si="408"/>
        <v>0</v>
      </c>
      <c r="AJ103" s="46">
        <f t="shared" si="411"/>
        <v>0</v>
      </c>
      <c r="AK103" s="46">
        <f t="shared" si="416"/>
        <v>0</v>
      </c>
      <c r="AL103" s="46">
        <f t="shared" si="419"/>
        <v>0</v>
      </c>
      <c r="AM103" s="46">
        <f t="shared" si="422"/>
        <v>0</v>
      </c>
      <c r="AN103" s="46">
        <f aca="true" t="shared" si="427" ref="AN103:AN121">IF($FH$2&gt;37,D67,0)</f>
        <v>0</v>
      </c>
      <c r="AO103" s="46">
        <f t="shared" si="328"/>
        <v>0</v>
      </c>
      <c r="AP103" s="46">
        <f t="shared" si="332"/>
        <v>0</v>
      </c>
      <c r="AQ103" s="46">
        <f t="shared" si="336"/>
        <v>0</v>
      </c>
      <c r="AR103" s="46">
        <f t="shared" si="340"/>
        <v>0</v>
      </c>
      <c r="AS103" s="46">
        <f t="shared" si="344"/>
        <v>0</v>
      </c>
      <c r="AT103" s="46">
        <f t="shared" si="348"/>
        <v>0</v>
      </c>
      <c r="AU103" s="46">
        <f t="shared" si="352"/>
        <v>0</v>
      </c>
      <c r="AV103" s="46">
        <f t="shared" si="356"/>
        <v>0</v>
      </c>
      <c r="AW103" s="46">
        <f t="shared" si="360"/>
        <v>0</v>
      </c>
      <c r="AX103" s="46">
        <f t="shared" si="364"/>
        <v>0</v>
      </c>
      <c r="AY103" s="46">
        <f t="shared" si="368"/>
        <v>0</v>
      </c>
      <c r="AZ103" s="46">
        <f t="shared" si="372"/>
        <v>0</v>
      </c>
      <c r="BA103" s="46">
        <f t="shared" si="376"/>
        <v>0</v>
      </c>
      <c r="BB103" s="46">
        <f t="shared" si="380"/>
        <v>0</v>
      </c>
      <c r="BC103" s="46">
        <f t="shared" si="301"/>
        <v>101</v>
      </c>
      <c r="BD103" s="6" t="e">
        <f>#REF!*BC103</f>
        <v>#REF!</v>
      </c>
      <c r="BE103" s="46">
        <f t="shared" si="245"/>
        <v>5050</v>
      </c>
      <c r="BF103" s="46">
        <f t="shared" si="423"/>
        <v>0</v>
      </c>
      <c r="BG103" s="46">
        <f t="shared" si="424"/>
        <v>0</v>
      </c>
      <c r="BH103" s="46">
        <f aca="true" t="shared" si="428" ref="BH103:BH121">IF($FH$2&gt;4,BE100,0)</f>
        <v>0</v>
      </c>
      <c r="BI103" s="46">
        <f t="shared" si="329"/>
        <v>0</v>
      </c>
      <c r="BJ103" s="46">
        <f t="shared" si="333"/>
        <v>0</v>
      </c>
      <c r="BK103" s="46">
        <f t="shared" si="337"/>
        <v>0</v>
      </c>
      <c r="BL103" s="46">
        <f t="shared" si="341"/>
        <v>0</v>
      </c>
      <c r="BM103" s="46">
        <f t="shared" si="345"/>
        <v>0</v>
      </c>
      <c r="BN103" s="46">
        <f t="shared" si="349"/>
        <v>0</v>
      </c>
      <c r="BO103" s="46">
        <f t="shared" si="353"/>
        <v>0</v>
      </c>
      <c r="BP103" s="46">
        <f t="shared" si="357"/>
        <v>0</v>
      </c>
      <c r="BQ103" s="46">
        <f t="shared" si="361"/>
        <v>0</v>
      </c>
      <c r="BR103" s="46">
        <f t="shared" si="365"/>
        <v>0</v>
      </c>
      <c r="BS103" s="46">
        <f t="shared" si="369"/>
        <v>0</v>
      </c>
      <c r="BT103" s="46">
        <f t="shared" si="373"/>
        <v>0</v>
      </c>
      <c r="BU103" s="46">
        <f t="shared" si="377"/>
        <v>0</v>
      </c>
      <c r="BV103" s="46">
        <f t="shared" si="381"/>
        <v>0</v>
      </c>
      <c r="BW103" s="46">
        <f t="shared" si="384"/>
        <v>0</v>
      </c>
      <c r="BX103" s="46">
        <f t="shared" si="387"/>
        <v>0</v>
      </c>
      <c r="BY103" s="46">
        <f t="shared" si="389"/>
        <v>0</v>
      </c>
      <c r="BZ103" s="46">
        <f t="shared" si="391"/>
        <v>0</v>
      </c>
      <c r="CA103" s="46">
        <f t="shared" si="393"/>
        <v>0</v>
      </c>
      <c r="CB103" s="46">
        <f t="shared" si="395"/>
        <v>0</v>
      </c>
      <c r="CC103" s="46">
        <f t="shared" si="397"/>
        <v>0</v>
      </c>
      <c r="CD103" s="46">
        <f t="shared" si="399"/>
        <v>0</v>
      </c>
      <c r="CE103" s="46">
        <f t="shared" si="401"/>
        <v>0</v>
      </c>
      <c r="CF103" s="46">
        <f t="shared" si="403"/>
        <v>0</v>
      </c>
      <c r="CG103" s="46">
        <f t="shared" si="405"/>
        <v>0</v>
      </c>
      <c r="CH103" s="46">
        <f t="shared" si="407"/>
        <v>0</v>
      </c>
      <c r="CI103" s="46">
        <f t="shared" si="409"/>
        <v>0</v>
      </c>
      <c r="CJ103" s="46">
        <f t="shared" si="412"/>
        <v>0</v>
      </c>
      <c r="CK103" s="46">
        <f t="shared" si="417"/>
        <v>0</v>
      </c>
      <c r="CL103" s="46">
        <f t="shared" si="420"/>
        <v>0</v>
      </c>
      <c r="CM103" s="46">
        <f t="shared" si="425"/>
        <v>0</v>
      </c>
      <c r="CN103" s="46">
        <f aca="true" t="shared" si="429" ref="CN103:CN121">IF($FH$2&gt;36,CD93,0)</f>
        <v>0</v>
      </c>
      <c r="CO103" s="46">
        <f t="shared" si="330"/>
        <v>0</v>
      </c>
      <c r="CP103" s="46">
        <f t="shared" si="334"/>
        <v>0</v>
      </c>
      <c r="CQ103" s="46">
        <f t="shared" si="338"/>
        <v>0</v>
      </c>
      <c r="CR103" s="46">
        <f t="shared" si="342"/>
        <v>0</v>
      </c>
      <c r="CS103" s="46">
        <f t="shared" si="346"/>
        <v>0</v>
      </c>
      <c r="CT103" s="46">
        <f t="shared" si="350"/>
        <v>0</v>
      </c>
      <c r="CU103" s="46">
        <f t="shared" si="354"/>
        <v>0</v>
      </c>
      <c r="CV103" s="46">
        <f t="shared" si="358"/>
        <v>0</v>
      </c>
      <c r="CW103" s="46">
        <f t="shared" si="362"/>
        <v>0</v>
      </c>
      <c r="CX103" s="46">
        <f t="shared" si="366"/>
        <v>0</v>
      </c>
      <c r="CY103" s="46">
        <f t="shared" si="370"/>
        <v>0</v>
      </c>
      <c r="CZ103" s="46">
        <f t="shared" si="374"/>
        <v>0</v>
      </c>
      <c r="DA103" s="46">
        <f t="shared" si="378"/>
        <v>0</v>
      </c>
      <c r="DB103" s="46">
        <f t="shared" si="382"/>
        <v>0</v>
      </c>
      <c r="DC103" s="46">
        <f t="shared" si="385"/>
        <v>0</v>
      </c>
      <c r="DD103" s="46">
        <f t="shared" si="303"/>
        <v>5050</v>
      </c>
      <c r="DE103" s="47" t="e">
        <f>#REF!*DD103</f>
        <v>#REF!</v>
      </c>
      <c r="FN103" s="15">
        <v>102</v>
      </c>
      <c r="FO103" s="69">
        <f t="shared" si="413"/>
        <v>101</v>
      </c>
      <c r="FP103" s="70">
        <f t="shared" si="410"/>
        <v>202</v>
      </c>
      <c r="FQ103" s="14">
        <f t="shared" si="310"/>
        <v>2020</v>
      </c>
      <c r="FR103" s="71">
        <f t="shared" si="414"/>
        <v>5050</v>
      </c>
      <c r="FS103" s="26">
        <f t="shared" si="316"/>
        <v>10100</v>
      </c>
      <c r="FT103" s="14">
        <f t="shared" si="311"/>
        <v>101000</v>
      </c>
      <c r="FU103" s="44">
        <f t="shared" si="312"/>
        <v>103020</v>
      </c>
      <c r="FV103" s="78">
        <f t="shared" si="322"/>
        <v>102938.5</v>
      </c>
    </row>
    <row r="104" spans="1:178" ht="87.75">
      <c r="A104" s="46">
        <v>103</v>
      </c>
      <c r="B104" s="46">
        <v>1</v>
      </c>
      <c r="C104" s="47" t="e">
        <f>#REF!</f>
        <v>#REF!</v>
      </c>
      <c r="D104" s="46">
        <v>102</v>
      </c>
      <c r="E104" s="46">
        <f t="shared" si="415"/>
        <v>0</v>
      </c>
      <c r="F104" s="46">
        <f t="shared" si="418"/>
        <v>0</v>
      </c>
      <c r="G104" s="46">
        <f t="shared" si="421"/>
        <v>0</v>
      </c>
      <c r="H104" s="46">
        <f t="shared" si="426"/>
        <v>0</v>
      </c>
      <c r="I104" s="46">
        <f aca="true" t="shared" si="430" ref="I104:I121">IF($FH$2&gt;6,D99,0)</f>
        <v>0</v>
      </c>
      <c r="J104" s="46">
        <f t="shared" si="331"/>
        <v>0</v>
      </c>
      <c r="K104" s="46">
        <f t="shared" si="335"/>
        <v>0</v>
      </c>
      <c r="L104" s="46">
        <f t="shared" si="339"/>
        <v>0</v>
      </c>
      <c r="M104" s="46">
        <f t="shared" si="343"/>
        <v>0</v>
      </c>
      <c r="N104" s="46">
        <f t="shared" si="347"/>
        <v>0</v>
      </c>
      <c r="O104" s="46">
        <f t="shared" si="351"/>
        <v>0</v>
      </c>
      <c r="P104" s="46">
        <f t="shared" si="355"/>
        <v>0</v>
      </c>
      <c r="Q104" s="46">
        <f t="shared" si="359"/>
        <v>0</v>
      </c>
      <c r="R104" s="46">
        <f t="shared" si="363"/>
        <v>0</v>
      </c>
      <c r="S104" s="46">
        <f t="shared" si="367"/>
        <v>0</v>
      </c>
      <c r="T104" s="46">
        <f t="shared" si="371"/>
        <v>0</v>
      </c>
      <c r="U104" s="46">
        <f t="shared" si="375"/>
        <v>0</v>
      </c>
      <c r="V104" s="46">
        <f t="shared" si="379"/>
        <v>0</v>
      </c>
      <c r="W104" s="46">
        <f t="shared" si="383"/>
        <v>0</v>
      </c>
      <c r="X104" s="46">
        <f t="shared" si="386"/>
        <v>0</v>
      </c>
      <c r="Y104" s="46">
        <f t="shared" si="388"/>
        <v>0</v>
      </c>
      <c r="Z104" s="46">
        <f t="shared" si="390"/>
        <v>0</v>
      </c>
      <c r="AA104" s="46">
        <f t="shared" si="392"/>
        <v>0</v>
      </c>
      <c r="AB104" s="46">
        <f t="shared" si="394"/>
        <v>0</v>
      </c>
      <c r="AC104" s="46">
        <f t="shared" si="396"/>
        <v>0</v>
      </c>
      <c r="AD104" s="46">
        <f t="shared" si="398"/>
        <v>0</v>
      </c>
      <c r="AE104" s="46">
        <f t="shared" si="400"/>
        <v>0</v>
      </c>
      <c r="AF104" s="46">
        <f t="shared" si="402"/>
        <v>0</v>
      </c>
      <c r="AG104" s="46">
        <f t="shared" si="404"/>
        <v>0</v>
      </c>
      <c r="AH104" s="46">
        <f t="shared" si="406"/>
        <v>0</v>
      </c>
      <c r="AI104" s="46">
        <f t="shared" si="408"/>
        <v>0</v>
      </c>
      <c r="AJ104" s="46">
        <f t="shared" si="411"/>
        <v>0</v>
      </c>
      <c r="AK104" s="46">
        <f t="shared" si="416"/>
        <v>0</v>
      </c>
      <c r="AL104" s="46">
        <f t="shared" si="419"/>
        <v>0</v>
      </c>
      <c r="AM104" s="46">
        <f t="shared" si="422"/>
        <v>0</v>
      </c>
      <c r="AN104" s="46">
        <f t="shared" si="427"/>
        <v>0</v>
      </c>
      <c r="AO104" s="46">
        <f aca="true" t="shared" si="431" ref="AO104:AO121">IF($FH$2&gt;38,D67,0)</f>
        <v>0</v>
      </c>
      <c r="AP104" s="46">
        <f t="shared" si="332"/>
        <v>0</v>
      </c>
      <c r="AQ104" s="46">
        <f t="shared" si="336"/>
        <v>0</v>
      </c>
      <c r="AR104" s="46">
        <f t="shared" si="340"/>
        <v>0</v>
      </c>
      <c r="AS104" s="46">
        <f t="shared" si="344"/>
        <v>0</v>
      </c>
      <c r="AT104" s="46">
        <f t="shared" si="348"/>
        <v>0</v>
      </c>
      <c r="AU104" s="46">
        <f t="shared" si="352"/>
        <v>0</v>
      </c>
      <c r="AV104" s="46">
        <f t="shared" si="356"/>
        <v>0</v>
      </c>
      <c r="AW104" s="46">
        <f t="shared" si="360"/>
        <v>0</v>
      </c>
      <c r="AX104" s="46">
        <f t="shared" si="364"/>
        <v>0</v>
      </c>
      <c r="AY104" s="46">
        <f t="shared" si="368"/>
        <v>0</v>
      </c>
      <c r="AZ104" s="46">
        <f t="shared" si="372"/>
        <v>0</v>
      </c>
      <c r="BA104" s="46">
        <f t="shared" si="376"/>
        <v>0</v>
      </c>
      <c r="BB104" s="46">
        <f t="shared" si="380"/>
        <v>0</v>
      </c>
      <c r="BC104" s="46">
        <f t="shared" si="301"/>
        <v>102</v>
      </c>
      <c r="BD104" s="6" t="e">
        <f>#REF!*BC104</f>
        <v>#REF!</v>
      </c>
      <c r="BE104" s="46">
        <f t="shared" si="245"/>
        <v>5151</v>
      </c>
      <c r="BF104" s="46">
        <f t="shared" si="423"/>
        <v>0</v>
      </c>
      <c r="BG104" s="46">
        <f t="shared" si="424"/>
        <v>0</v>
      </c>
      <c r="BH104" s="46">
        <f t="shared" si="428"/>
        <v>0</v>
      </c>
      <c r="BI104" s="46">
        <f aca="true" t="shared" si="432" ref="BI104:BI121">IF($FH$2&gt;5,BE100,0)</f>
        <v>0</v>
      </c>
      <c r="BJ104" s="46">
        <f t="shared" si="333"/>
        <v>0</v>
      </c>
      <c r="BK104" s="46">
        <f t="shared" si="337"/>
        <v>0</v>
      </c>
      <c r="BL104" s="46">
        <f t="shared" si="341"/>
        <v>0</v>
      </c>
      <c r="BM104" s="46">
        <f t="shared" si="345"/>
        <v>0</v>
      </c>
      <c r="BN104" s="46">
        <f t="shared" si="349"/>
        <v>0</v>
      </c>
      <c r="BO104" s="46">
        <f t="shared" si="353"/>
        <v>0</v>
      </c>
      <c r="BP104" s="46">
        <f t="shared" si="357"/>
        <v>0</v>
      </c>
      <c r="BQ104" s="46">
        <f t="shared" si="361"/>
        <v>0</v>
      </c>
      <c r="BR104" s="46">
        <f t="shared" si="365"/>
        <v>0</v>
      </c>
      <c r="BS104" s="46">
        <f t="shared" si="369"/>
        <v>0</v>
      </c>
      <c r="BT104" s="46">
        <f t="shared" si="373"/>
        <v>0</v>
      </c>
      <c r="BU104" s="46">
        <f t="shared" si="377"/>
        <v>0</v>
      </c>
      <c r="BV104" s="46">
        <f t="shared" si="381"/>
        <v>0</v>
      </c>
      <c r="BW104" s="46">
        <f t="shared" si="384"/>
        <v>0</v>
      </c>
      <c r="BX104" s="46">
        <f t="shared" si="387"/>
        <v>0</v>
      </c>
      <c r="BY104" s="46">
        <f t="shared" si="389"/>
        <v>0</v>
      </c>
      <c r="BZ104" s="46">
        <f t="shared" si="391"/>
        <v>0</v>
      </c>
      <c r="CA104" s="46">
        <f t="shared" si="393"/>
        <v>0</v>
      </c>
      <c r="CB104" s="46">
        <f t="shared" si="395"/>
        <v>0</v>
      </c>
      <c r="CC104" s="46">
        <f t="shared" si="397"/>
        <v>0</v>
      </c>
      <c r="CD104" s="46">
        <f t="shared" si="399"/>
        <v>0</v>
      </c>
      <c r="CE104" s="46">
        <f t="shared" si="401"/>
        <v>0</v>
      </c>
      <c r="CF104" s="46">
        <f t="shared" si="403"/>
        <v>0</v>
      </c>
      <c r="CG104" s="46">
        <f t="shared" si="405"/>
        <v>0</v>
      </c>
      <c r="CH104" s="46">
        <f t="shared" si="407"/>
        <v>0</v>
      </c>
      <c r="CI104" s="46">
        <f t="shared" si="409"/>
        <v>0</v>
      </c>
      <c r="CJ104" s="46">
        <f t="shared" si="412"/>
        <v>0</v>
      </c>
      <c r="CK104" s="46">
        <f t="shared" si="417"/>
        <v>0</v>
      </c>
      <c r="CL104" s="46">
        <f t="shared" si="420"/>
        <v>0</v>
      </c>
      <c r="CM104" s="46">
        <f t="shared" si="425"/>
        <v>0</v>
      </c>
      <c r="CN104" s="46">
        <f t="shared" si="429"/>
        <v>0</v>
      </c>
      <c r="CO104" s="46">
        <f aca="true" t="shared" si="433" ref="CO104:CO121">IF($FH$2&gt;37,CE94,0)</f>
        <v>0</v>
      </c>
      <c r="CP104" s="46">
        <f t="shared" si="334"/>
        <v>0</v>
      </c>
      <c r="CQ104" s="46">
        <f t="shared" si="338"/>
        <v>0</v>
      </c>
      <c r="CR104" s="46">
        <f t="shared" si="342"/>
        <v>0</v>
      </c>
      <c r="CS104" s="46">
        <f t="shared" si="346"/>
        <v>0</v>
      </c>
      <c r="CT104" s="46">
        <f t="shared" si="350"/>
        <v>0</v>
      </c>
      <c r="CU104" s="46">
        <f t="shared" si="354"/>
        <v>0</v>
      </c>
      <c r="CV104" s="46">
        <f t="shared" si="358"/>
        <v>0</v>
      </c>
      <c r="CW104" s="46">
        <f t="shared" si="362"/>
        <v>0</v>
      </c>
      <c r="CX104" s="46">
        <f t="shared" si="366"/>
        <v>0</v>
      </c>
      <c r="CY104" s="46">
        <f t="shared" si="370"/>
        <v>0</v>
      </c>
      <c r="CZ104" s="46">
        <f t="shared" si="374"/>
        <v>0</v>
      </c>
      <c r="DA104" s="46">
        <f t="shared" si="378"/>
        <v>0</v>
      </c>
      <c r="DB104" s="46">
        <f t="shared" si="382"/>
        <v>0</v>
      </c>
      <c r="DC104" s="46">
        <f t="shared" si="385"/>
        <v>0</v>
      </c>
      <c r="DD104" s="46">
        <f t="shared" si="303"/>
        <v>5151</v>
      </c>
      <c r="DE104" s="47" t="e">
        <f>#REF!*DD104</f>
        <v>#REF!</v>
      </c>
      <c r="FN104" s="15">
        <v>103</v>
      </c>
      <c r="FO104" s="69">
        <f t="shared" si="413"/>
        <v>102</v>
      </c>
      <c r="FP104" s="70">
        <f t="shared" si="410"/>
        <v>204</v>
      </c>
      <c r="FQ104" s="14">
        <f t="shared" si="310"/>
        <v>2040</v>
      </c>
      <c r="FR104" s="71">
        <f t="shared" si="414"/>
        <v>5151</v>
      </c>
      <c r="FS104" s="26">
        <f t="shared" si="316"/>
        <v>10302</v>
      </c>
      <c r="FT104" s="14">
        <f t="shared" si="311"/>
        <v>103020</v>
      </c>
      <c r="FU104" s="44">
        <f t="shared" si="312"/>
        <v>105060</v>
      </c>
      <c r="FV104" s="78">
        <f t="shared" si="322"/>
        <v>121324</v>
      </c>
    </row>
    <row r="105" spans="1:178" ht="87.75">
      <c r="A105" s="46">
        <v>104</v>
      </c>
      <c r="B105" s="46">
        <v>1</v>
      </c>
      <c r="C105" s="47" t="e">
        <f>#REF!</f>
        <v>#REF!</v>
      </c>
      <c r="D105" s="46">
        <v>103</v>
      </c>
      <c r="E105" s="46">
        <f t="shared" si="415"/>
        <v>0</v>
      </c>
      <c r="F105" s="46">
        <f t="shared" si="418"/>
        <v>0</v>
      </c>
      <c r="G105" s="46">
        <f t="shared" si="421"/>
        <v>0</v>
      </c>
      <c r="H105" s="46">
        <f t="shared" si="426"/>
        <v>0</v>
      </c>
      <c r="I105" s="46">
        <f t="shared" si="430"/>
        <v>0</v>
      </c>
      <c r="J105" s="46">
        <f aca="true" t="shared" si="434" ref="J105:J121">IF($FH$2&gt;7,D99,0)</f>
        <v>0</v>
      </c>
      <c r="K105" s="46">
        <f t="shared" si="335"/>
        <v>0</v>
      </c>
      <c r="L105" s="46">
        <f t="shared" si="339"/>
        <v>0</v>
      </c>
      <c r="M105" s="46">
        <f t="shared" si="343"/>
        <v>0</v>
      </c>
      <c r="N105" s="46">
        <f t="shared" si="347"/>
        <v>0</v>
      </c>
      <c r="O105" s="46">
        <f t="shared" si="351"/>
        <v>0</v>
      </c>
      <c r="P105" s="46">
        <f t="shared" si="355"/>
        <v>0</v>
      </c>
      <c r="Q105" s="46">
        <f t="shared" si="359"/>
        <v>0</v>
      </c>
      <c r="R105" s="46">
        <f t="shared" si="363"/>
        <v>0</v>
      </c>
      <c r="S105" s="46">
        <f t="shared" si="367"/>
        <v>0</v>
      </c>
      <c r="T105" s="46">
        <f t="shared" si="371"/>
        <v>0</v>
      </c>
      <c r="U105" s="46">
        <f t="shared" si="375"/>
        <v>0</v>
      </c>
      <c r="V105" s="46">
        <f t="shared" si="379"/>
        <v>0</v>
      </c>
      <c r="W105" s="46">
        <f t="shared" si="383"/>
        <v>0</v>
      </c>
      <c r="X105" s="46">
        <f t="shared" si="386"/>
        <v>0</v>
      </c>
      <c r="Y105" s="46">
        <f t="shared" si="388"/>
        <v>0</v>
      </c>
      <c r="Z105" s="46">
        <f t="shared" si="390"/>
        <v>0</v>
      </c>
      <c r="AA105" s="46">
        <f t="shared" si="392"/>
        <v>0</v>
      </c>
      <c r="AB105" s="46">
        <f t="shared" si="394"/>
        <v>0</v>
      </c>
      <c r="AC105" s="46">
        <f t="shared" si="396"/>
        <v>0</v>
      </c>
      <c r="AD105" s="46">
        <f t="shared" si="398"/>
        <v>0</v>
      </c>
      <c r="AE105" s="46">
        <f t="shared" si="400"/>
        <v>0</v>
      </c>
      <c r="AF105" s="46">
        <f t="shared" si="402"/>
        <v>0</v>
      </c>
      <c r="AG105" s="46">
        <f t="shared" si="404"/>
        <v>0</v>
      </c>
      <c r="AH105" s="46">
        <f t="shared" si="406"/>
        <v>0</v>
      </c>
      <c r="AI105" s="46">
        <f t="shared" si="408"/>
        <v>0</v>
      </c>
      <c r="AJ105" s="46">
        <f t="shared" si="411"/>
        <v>0</v>
      </c>
      <c r="AK105" s="46">
        <f t="shared" si="416"/>
        <v>0</v>
      </c>
      <c r="AL105" s="46">
        <f t="shared" si="419"/>
        <v>0</v>
      </c>
      <c r="AM105" s="46">
        <f t="shared" si="422"/>
        <v>0</v>
      </c>
      <c r="AN105" s="46">
        <f t="shared" si="427"/>
        <v>0</v>
      </c>
      <c r="AO105" s="46">
        <f t="shared" si="431"/>
        <v>0</v>
      </c>
      <c r="AP105" s="46">
        <f aca="true" t="shared" si="435" ref="AP105:AP121">IF($FH$2&gt;39,D67,0)</f>
        <v>0</v>
      </c>
      <c r="AQ105" s="46">
        <f t="shared" si="336"/>
        <v>0</v>
      </c>
      <c r="AR105" s="46">
        <f t="shared" si="340"/>
        <v>0</v>
      </c>
      <c r="AS105" s="46">
        <f t="shared" si="344"/>
        <v>0</v>
      </c>
      <c r="AT105" s="46">
        <f t="shared" si="348"/>
        <v>0</v>
      </c>
      <c r="AU105" s="46">
        <f t="shared" si="352"/>
        <v>0</v>
      </c>
      <c r="AV105" s="46">
        <f t="shared" si="356"/>
        <v>0</v>
      </c>
      <c r="AW105" s="46">
        <f t="shared" si="360"/>
        <v>0</v>
      </c>
      <c r="AX105" s="46">
        <f t="shared" si="364"/>
        <v>0</v>
      </c>
      <c r="AY105" s="46">
        <f t="shared" si="368"/>
        <v>0</v>
      </c>
      <c r="AZ105" s="46">
        <f t="shared" si="372"/>
        <v>0</v>
      </c>
      <c r="BA105" s="46">
        <f t="shared" si="376"/>
        <v>0</v>
      </c>
      <c r="BB105" s="46">
        <f t="shared" si="380"/>
        <v>0</v>
      </c>
      <c r="BC105" s="46">
        <f t="shared" si="301"/>
        <v>103</v>
      </c>
      <c r="BD105" s="6" t="e">
        <f>#REF!*BC105</f>
        <v>#REF!</v>
      </c>
      <c r="BE105" s="46">
        <f t="shared" si="245"/>
        <v>5253</v>
      </c>
      <c r="BF105" s="46">
        <f t="shared" si="423"/>
        <v>0</v>
      </c>
      <c r="BG105" s="46">
        <f t="shared" si="424"/>
        <v>0</v>
      </c>
      <c r="BH105" s="46">
        <f t="shared" si="428"/>
        <v>0</v>
      </c>
      <c r="BI105" s="46">
        <f t="shared" si="432"/>
        <v>0</v>
      </c>
      <c r="BJ105" s="46">
        <f aca="true" t="shared" si="436" ref="BJ105:BJ121">IF($FH$2&gt;6,BE100,0)</f>
        <v>0</v>
      </c>
      <c r="BK105" s="46">
        <f t="shared" si="337"/>
        <v>0</v>
      </c>
      <c r="BL105" s="46">
        <f t="shared" si="341"/>
        <v>0</v>
      </c>
      <c r="BM105" s="46">
        <f t="shared" si="345"/>
        <v>0</v>
      </c>
      <c r="BN105" s="46">
        <f t="shared" si="349"/>
        <v>0</v>
      </c>
      <c r="BO105" s="46">
        <f t="shared" si="353"/>
        <v>0</v>
      </c>
      <c r="BP105" s="46">
        <f t="shared" si="357"/>
        <v>0</v>
      </c>
      <c r="BQ105" s="46">
        <f t="shared" si="361"/>
        <v>0</v>
      </c>
      <c r="BR105" s="46">
        <f t="shared" si="365"/>
        <v>0</v>
      </c>
      <c r="BS105" s="46">
        <f t="shared" si="369"/>
        <v>0</v>
      </c>
      <c r="BT105" s="46">
        <f t="shared" si="373"/>
        <v>0</v>
      </c>
      <c r="BU105" s="46">
        <f t="shared" si="377"/>
        <v>0</v>
      </c>
      <c r="BV105" s="46">
        <f t="shared" si="381"/>
        <v>0</v>
      </c>
      <c r="BW105" s="46">
        <f t="shared" si="384"/>
        <v>0</v>
      </c>
      <c r="BX105" s="46">
        <f t="shared" si="387"/>
        <v>0</v>
      </c>
      <c r="BY105" s="46">
        <f t="shared" si="389"/>
        <v>0</v>
      </c>
      <c r="BZ105" s="46">
        <f t="shared" si="391"/>
        <v>0</v>
      </c>
      <c r="CA105" s="46">
        <f t="shared" si="393"/>
        <v>0</v>
      </c>
      <c r="CB105" s="46">
        <f t="shared" si="395"/>
        <v>0</v>
      </c>
      <c r="CC105" s="46">
        <f t="shared" si="397"/>
        <v>0</v>
      </c>
      <c r="CD105" s="46">
        <f t="shared" si="399"/>
        <v>0</v>
      </c>
      <c r="CE105" s="46">
        <f t="shared" si="401"/>
        <v>0</v>
      </c>
      <c r="CF105" s="46">
        <f t="shared" si="403"/>
        <v>0</v>
      </c>
      <c r="CG105" s="46">
        <f t="shared" si="405"/>
        <v>0</v>
      </c>
      <c r="CH105" s="46">
        <f t="shared" si="407"/>
        <v>0</v>
      </c>
      <c r="CI105" s="46">
        <f t="shared" si="409"/>
        <v>0</v>
      </c>
      <c r="CJ105" s="46">
        <f t="shared" si="412"/>
        <v>0</v>
      </c>
      <c r="CK105" s="46">
        <f t="shared" si="417"/>
        <v>0</v>
      </c>
      <c r="CL105" s="46">
        <f t="shared" si="420"/>
        <v>0</v>
      </c>
      <c r="CM105" s="46">
        <f t="shared" si="425"/>
        <v>0</v>
      </c>
      <c r="CN105" s="46">
        <f t="shared" si="429"/>
        <v>0</v>
      </c>
      <c r="CO105" s="46">
        <f t="shared" si="433"/>
        <v>0</v>
      </c>
      <c r="CP105" s="46">
        <f aca="true" t="shared" si="437" ref="CP105:CP121">IF($FH$2&gt;38,CF95,0)</f>
        <v>0</v>
      </c>
      <c r="CQ105" s="46">
        <f t="shared" si="338"/>
        <v>0</v>
      </c>
      <c r="CR105" s="46">
        <f t="shared" si="342"/>
        <v>0</v>
      </c>
      <c r="CS105" s="46">
        <f t="shared" si="346"/>
        <v>0</v>
      </c>
      <c r="CT105" s="46">
        <f t="shared" si="350"/>
        <v>0</v>
      </c>
      <c r="CU105" s="46">
        <f t="shared" si="354"/>
        <v>0</v>
      </c>
      <c r="CV105" s="46">
        <f t="shared" si="358"/>
        <v>0</v>
      </c>
      <c r="CW105" s="46">
        <f t="shared" si="362"/>
        <v>0</v>
      </c>
      <c r="CX105" s="46">
        <f t="shared" si="366"/>
        <v>0</v>
      </c>
      <c r="CY105" s="46">
        <f t="shared" si="370"/>
        <v>0</v>
      </c>
      <c r="CZ105" s="46">
        <f t="shared" si="374"/>
        <v>0</v>
      </c>
      <c r="DA105" s="46">
        <f t="shared" si="378"/>
        <v>0</v>
      </c>
      <c r="DB105" s="46">
        <f t="shared" si="382"/>
        <v>0</v>
      </c>
      <c r="DC105" s="46">
        <f t="shared" si="385"/>
        <v>0</v>
      </c>
      <c r="DD105" s="46">
        <f t="shared" si="303"/>
        <v>5253</v>
      </c>
      <c r="DE105" s="47" t="e">
        <f>#REF!*DD105</f>
        <v>#REF!</v>
      </c>
      <c r="FN105" s="15">
        <v>104</v>
      </c>
      <c r="FO105" s="69">
        <f t="shared" si="413"/>
        <v>103</v>
      </c>
      <c r="FP105" s="70">
        <f t="shared" si="410"/>
        <v>206</v>
      </c>
      <c r="FQ105" s="14">
        <f t="shared" si="310"/>
        <v>2060</v>
      </c>
      <c r="FR105" s="71">
        <f t="shared" si="414"/>
        <v>5253</v>
      </c>
      <c r="FS105" s="26">
        <f t="shared" si="316"/>
        <v>10506</v>
      </c>
      <c r="FT105" s="14">
        <f t="shared" si="311"/>
        <v>105060</v>
      </c>
      <c r="FU105" s="44">
        <f t="shared" si="312"/>
        <v>107120</v>
      </c>
      <c r="FV105" s="78">
        <f t="shared" si="322"/>
        <v>140070</v>
      </c>
    </row>
    <row r="106" spans="1:178" ht="87.75">
      <c r="A106" s="46">
        <v>105</v>
      </c>
      <c r="B106" s="46">
        <v>1</v>
      </c>
      <c r="C106" s="47" t="e">
        <f>#REF!</f>
        <v>#REF!</v>
      </c>
      <c r="D106" s="46">
        <v>104</v>
      </c>
      <c r="E106" s="46">
        <f t="shared" si="415"/>
        <v>0</v>
      </c>
      <c r="F106" s="46">
        <f t="shared" si="418"/>
        <v>0</v>
      </c>
      <c r="G106" s="46">
        <f t="shared" si="421"/>
        <v>0</v>
      </c>
      <c r="H106" s="46">
        <f t="shared" si="426"/>
        <v>0</v>
      </c>
      <c r="I106" s="46">
        <f t="shared" si="430"/>
        <v>0</v>
      </c>
      <c r="J106" s="46">
        <f t="shared" si="434"/>
        <v>0</v>
      </c>
      <c r="K106" s="46">
        <f aca="true" t="shared" si="438" ref="K106:K121">IF($FH$2&gt;8,D99,0)</f>
        <v>0</v>
      </c>
      <c r="L106" s="46">
        <f t="shared" si="339"/>
        <v>0</v>
      </c>
      <c r="M106" s="46">
        <f t="shared" si="343"/>
        <v>0</v>
      </c>
      <c r="N106" s="46">
        <f t="shared" si="347"/>
        <v>0</v>
      </c>
      <c r="O106" s="46">
        <f t="shared" si="351"/>
        <v>0</v>
      </c>
      <c r="P106" s="46">
        <f t="shared" si="355"/>
        <v>0</v>
      </c>
      <c r="Q106" s="46">
        <f t="shared" si="359"/>
        <v>0</v>
      </c>
      <c r="R106" s="46">
        <f t="shared" si="363"/>
        <v>0</v>
      </c>
      <c r="S106" s="46">
        <f t="shared" si="367"/>
        <v>0</v>
      </c>
      <c r="T106" s="46">
        <f t="shared" si="371"/>
        <v>0</v>
      </c>
      <c r="U106" s="46">
        <f t="shared" si="375"/>
        <v>0</v>
      </c>
      <c r="V106" s="46">
        <f t="shared" si="379"/>
        <v>0</v>
      </c>
      <c r="W106" s="46">
        <f t="shared" si="383"/>
        <v>0</v>
      </c>
      <c r="X106" s="46">
        <f t="shared" si="386"/>
        <v>0</v>
      </c>
      <c r="Y106" s="46">
        <f t="shared" si="388"/>
        <v>0</v>
      </c>
      <c r="Z106" s="46">
        <f t="shared" si="390"/>
        <v>0</v>
      </c>
      <c r="AA106" s="46">
        <f t="shared" si="392"/>
        <v>0</v>
      </c>
      <c r="AB106" s="46">
        <f t="shared" si="394"/>
        <v>0</v>
      </c>
      <c r="AC106" s="46">
        <f t="shared" si="396"/>
        <v>0</v>
      </c>
      <c r="AD106" s="46">
        <f t="shared" si="398"/>
        <v>0</v>
      </c>
      <c r="AE106" s="46">
        <f t="shared" si="400"/>
        <v>0</v>
      </c>
      <c r="AF106" s="46">
        <f t="shared" si="402"/>
        <v>0</v>
      </c>
      <c r="AG106" s="46">
        <f t="shared" si="404"/>
        <v>0</v>
      </c>
      <c r="AH106" s="46">
        <f t="shared" si="406"/>
        <v>0</v>
      </c>
      <c r="AI106" s="46">
        <f t="shared" si="408"/>
        <v>0</v>
      </c>
      <c r="AJ106" s="46">
        <f t="shared" si="411"/>
        <v>0</v>
      </c>
      <c r="AK106" s="46">
        <f t="shared" si="416"/>
        <v>0</v>
      </c>
      <c r="AL106" s="46">
        <f t="shared" si="419"/>
        <v>0</v>
      </c>
      <c r="AM106" s="46">
        <f t="shared" si="422"/>
        <v>0</v>
      </c>
      <c r="AN106" s="46">
        <f t="shared" si="427"/>
        <v>0</v>
      </c>
      <c r="AO106" s="46">
        <f t="shared" si="431"/>
        <v>0</v>
      </c>
      <c r="AP106" s="46">
        <f t="shared" si="435"/>
        <v>0</v>
      </c>
      <c r="AQ106" s="46">
        <f aca="true" t="shared" si="439" ref="AQ106:AQ121">IF($FH$2&gt;40,D67,0)</f>
        <v>0</v>
      </c>
      <c r="AR106" s="46">
        <f t="shared" si="340"/>
        <v>0</v>
      </c>
      <c r="AS106" s="46">
        <f t="shared" si="344"/>
        <v>0</v>
      </c>
      <c r="AT106" s="46">
        <f t="shared" si="348"/>
        <v>0</v>
      </c>
      <c r="AU106" s="46">
        <f t="shared" si="352"/>
        <v>0</v>
      </c>
      <c r="AV106" s="46">
        <f t="shared" si="356"/>
        <v>0</v>
      </c>
      <c r="AW106" s="46">
        <f t="shared" si="360"/>
        <v>0</v>
      </c>
      <c r="AX106" s="46">
        <f t="shared" si="364"/>
        <v>0</v>
      </c>
      <c r="AY106" s="46">
        <f t="shared" si="368"/>
        <v>0</v>
      </c>
      <c r="AZ106" s="46">
        <f t="shared" si="372"/>
        <v>0</v>
      </c>
      <c r="BA106" s="46">
        <f t="shared" si="376"/>
        <v>0</v>
      </c>
      <c r="BB106" s="46">
        <f t="shared" si="380"/>
        <v>0</v>
      </c>
      <c r="BC106" s="46">
        <f t="shared" si="301"/>
        <v>104</v>
      </c>
      <c r="BD106" s="6" t="e">
        <f>#REF!*BC106</f>
        <v>#REF!</v>
      </c>
      <c r="BE106" s="46">
        <f t="shared" si="245"/>
        <v>5356</v>
      </c>
      <c r="BF106" s="46">
        <f t="shared" si="423"/>
        <v>0</v>
      </c>
      <c r="BG106" s="46">
        <f t="shared" si="424"/>
        <v>0</v>
      </c>
      <c r="BH106" s="46">
        <f t="shared" si="428"/>
        <v>0</v>
      </c>
      <c r="BI106" s="46">
        <f t="shared" si="432"/>
        <v>0</v>
      </c>
      <c r="BJ106" s="46">
        <f t="shared" si="436"/>
        <v>0</v>
      </c>
      <c r="BK106" s="46">
        <f aca="true" t="shared" si="440" ref="BK106:BK121">IF($FH$2&gt;7,BE100,0)</f>
        <v>0</v>
      </c>
      <c r="BL106" s="46">
        <f t="shared" si="341"/>
        <v>0</v>
      </c>
      <c r="BM106" s="46">
        <f t="shared" si="345"/>
        <v>0</v>
      </c>
      <c r="BN106" s="46">
        <f t="shared" si="349"/>
        <v>0</v>
      </c>
      <c r="BO106" s="46">
        <f t="shared" si="353"/>
        <v>0</v>
      </c>
      <c r="BP106" s="46">
        <f t="shared" si="357"/>
        <v>0</v>
      </c>
      <c r="BQ106" s="46">
        <f t="shared" si="361"/>
        <v>0</v>
      </c>
      <c r="BR106" s="46">
        <f t="shared" si="365"/>
        <v>0</v>
      </c>
      <c r="BS106" s="46">
        <f t="shared" si="369"/>
        <v>0</v>
      </c>
      <c r="BT106" s="46">
        <f t="shared" si="373"/>
        <v>0</v>
      </c>
      <c r="BU106" s="46">
        <f t="shared" si="377"/>
        <v>0</v>
      </c>
      <c r="BV106" s="46">
        <f t="shared" si="381"/>
        <v>0</v>
      </c>
      <c r="BW106" s="46">
        <f t="shared" si="384"/>
        <v>0</v>
      </c>
      <c r="BX106" s="46">
        <f t="shared" si="387"/>
        <v>0</v>
      </c>
      <c r="BY106" s="46">
        <f t="shared" si="389"/>
        <v>0</v>
      </c>
      <c r="BZ106" s="46">
        <f t="shared" si="391"/>
        <v>0</v>
      </c>
      <c r="CA106" s="46">
        <f t="shared" si="393"/>
        <v>0</v>
      </c>
      <c r="CB106" s="46">
        <f t="shared" si="395"/>
        <v>0</v>
      </c>
      <c r="CC106" s="46">
        <f t="shared" si="397"/>
        <v>0</v>
      </c>
      <c r="CD106" s="46">
        <f t="shared" si="399"/>
        <v>0</v>
      </c>
      <c r="CE106" s="46">
        <f t="shared" si="401"/>
        <v>0</v>
      </c>
      <c r="CF106" s="46">
        <f t="shared" si="403"/>
        <v>0</v>
      </c>
      <c r="CG106" s="46">
        <f t="shared" si="405"/>
        <v>0</v>
      </c>
      <c r="CH106" s="46">
        <f t="shared" si="407"/>
        <v>0</v>
      </c>
      <c r="CI106" s="46">
        <f t="shared" si="409"/>
        <v>0</v>
      </c>
      <c r="CJ106" s="46">
        <f t="shared" si="412"/>
        <v>0</v>
      </c>
      <c r="CK106" s="46">
        <f t="shared" si="417"/>
        <v>0</v>
      </c>
      <c r="CL106" s="46">
        <f t="shared" si="420"/>
        <v>0</v>
      </c>
      <c r="CM106" s="46">
        <f t="shared" si="425"/>
        <v>0</v>
      </c>
      <c r="CN106" s="46">
        <f t="shared" si="429"/>
        <v>0</v>
      </c>
      <c r="CO106" s="46">
        <f t="shared" si="433"/>
        <v>0</v>
      </c>
      <c r="CP106" s="46">
        <f t="shared" si="437"/>
        <v>0</v>
      </c>
      <c r="CQ106" s="46">
        <f aca="true" t="shared" si="441" ref="CQ106:CQ121">IF($FH$2&gt;39,CG96,0)</f>
        <v>0</v>
      </c>
      <c r="CR106" s="46">
        <f t="shared" si="342"/>
        <v>0</v>
      </c>
      <c r="CS106" s="46">
        <f t="shared" si="346"/>
        <v>0</v>
      </c>
      <c r="CT106" s="46">
        <f t="shared" si="350"/>
        <v>0</v>
      </c>
      <c r="CU106" s="46">
        <f t="shared" si="354"/>
        <v>0</v>
      </c>
      <c r="CV106" s="46">
        <f t="shared" si="358"/>
        <v>0</v>
      </c>
      <c r="CW106" s="46">
        <f t="shared" si="362"/>
        <v>0</v>
      </c>
      <c r="CX106" s="46">
        <f t="shared" si="366"/>
        <v>0</v>
      </c>
      <c r="CY106" s="46">
        <f t="shared" si="370"/>
        <v>0</v>
      </c>
      <c r="CZ106" s="46">
        <f t="shared" si="374"/>
        <v>0</v>
      </c>
      <c r="DA106" s="46">
        <f t="shared" si="378"/>
        <v>0</v>
      </c>
      <c r="DB106" s="46">
        <f t="shared" si="382"/>
        <v>0</v>
      </c>
      <c r="DC106" s="46">
        <f t="shared" si="385"/>
        <v>0</v>
      </c>
      <c r="DD106" s="46">
        <f t="shared" si="303"/>
        <v>5356</v>
      </c>
      <c r="DE106" s="47" t="e">
        <f>#REF!*DD106</f>
        <v>#REF!</v>
      </c>
      <c r="FN106" s="15">
        <v>105</v>
      </c>
      <c r="FO106" s="69">
        <f t="shared" si="413"/>
        <v>104</v>
      </c>
      <c r="FP106" s="70">
        <f t="shared" si="410"/>
        <v>208</v>
      </c>
      <c r="FQ106" s="14">
        <f t="shared" si="310"/>
        <v>2080</v>
      </c>
      <c r="FR106" s="71">
        <f t="shared" si="414"/>
        <v>5356</v>
      </c>
      <c r="FS106" s="26">
        <f t="shared" si="316"/>
        <v>10712</v>
      </c>
      <c r="FT106" s="14">
        <f t="shared" si="311"/>
        <v>107120</v>
      </c>
      <c r="FU106" s="44">
        <f t="shared" si="312"/>
        <v>109200</v>
      </c>
      <c r="FV106" s="78">
        <f t="shared" si="322"/>
        <v>159180</v>
      </c>
    </row>
    <row r="107" spans="1:178" ht="87.75">
      <c r="A107" s="46">
        <v>106</v>
      </c>
      <c r="B107" s="46">
        <v>1</v>
      </c>
      <c r="C107" s="47" t="e">
        <f>#REF!</f>
        <v>#REF!</v>
      </c>
      <c r="D107" s="46">
        <v>105</v>
      </c>
      <c r="E107" s="46">
        <f t="shared" si="415"/>
        <v>0</v>
      </c>
      <c r="F107" s="46">
        <f t="shared" si="418"/>
        <v>0</v>
      </c>
      <c r="G107" s="46">
        <f t="shared" si="421"/>
        <v>0</v>
      </c>
      <c r="H107" s="46">
        <f t="shared" si="426"/>
        <v>0</v>
      </c>
      <c r="I107" s="46">
        <f t="shared" si="430"/>
        <v>0</v>
      </c>
      <c r="J107" s="46">
        <f t="shared" si="434"/>
        <v>0</v>
      </c>
      <c r="K107" s="46">
        <f t="shared" si="438"/>
        <v>0</v>
      </c>
      <c r="L107" s="46">
        <f aca="true" t="shared" si="442" ref="L107:L121">IF($FH$2&gt;9,D99,0)</f>
        <v>0</v>
      </c>
      <c r="M107" s="46">
        <f t="shared" si="343"/>
        <v>0</v>
      </c>
      <c r="N107" s="46">
        <f t="shared" si="347"/>
        <v>0</v>
      </c>
      <c r="O107" s="46">
        <f t="shared" si="351"/>
        <v>0</v>
      </c>
      <c r="P107" s="46">
        <f t="shared" si="355"/>
        <v>0</v>
      </c>
      <c r="Q107" s="46">
        <f t="shared" si="359"/>
        <v>0</v>
      </c>
      <c r="R107" s="46">
        <f t="shared" si="363"/>
        <v>0</v>
      </c>
      <c r="S107" s="46">
        <f t="shared" si="367"/>
        <v>0</v>
      </c>
      <c r="T107" s="46">
        <f t="shared" si="371"/>
        <v>0</v>
      </c>
      <c r="U107" s="46">
        <f t="shared" si="375"/>
        <v>0</v>
      </c>
      <c r="V107" s="46">
        <f t="shared" si="379"/>
        <v>0</v>
      </c>
      <c r="W107" s="46">
        <f t="shared" si="383"/>
        <v>0</v>
      </c>
      <c r="X107" s="46">
        <f t="shared" si="386"/>
        <v>0</v>
      </c>
      <c r="Y107" s="46">
        <f t="shared" si="388"/>
        <v>0</v>
      </c>
      <c r="Z107" s="46">
        <f t="shared" si="390"/>
        <v>0</v>
      </c>
      <c r="AA107" s="46">
        <f t="shared" si="392"/>
        <v>0</v>
      </c>
      <c r="AB107" s="46">
        <f t="shared" si="394"/>
        <v>0</v>
      </c>
      <c r="AC107" s="46">
        <f t="shared" si="396"/>
        <v>0</v>
      </c>
      <c r="AD107" s="46">
        <f t="shared" si="398"/>
        <v>0</v>
      </c>
      <c r="AE107" s="46">
        <f t="shared" si="400"/>
        <v>0</v>
      </c>
      <c r="AF107" s="46">
        <f t="shared" si="402"/>
        <v>0</v>
      </c>
      <c r="AG107" s="46">
        <f t="shared" si="404"/>
        <v>0</v>
      </c>
      <c r="AH107" s="46">
        <f t="shared" si="406"/>
        <v>0</v>
      </c>
      <c r="AI107" s="46">
        <f t="shared" si="408"/>
        <v>0</v>
      </c>
      <c r="AJ107" s="46">
        <f t="shared" si="411"/>
        <v>0</v>
      </c>
      <c r="AK107" s="46">
        <f t="shared" si="416"/>
        <v>0</v>
      </c>
      <c r="AL107" s="46">
        <f t="shared" si="419"/>
        <v>0</v>
      </c>
      <c r="AM107" s="46">
        <f t="shared" si="422"/>
        <v>0</v>
      </c>
      <c r="AN107" s="46">
        <f t="shared" si="427"/>
        <v>0</v>
      </c>
      <c r="AO107" s="46">
        <f t="shared" si="431"/>
        <v>0</v>
      </c>
      <c r="AP107" s="46">
        <f t="shared" si="435"/>
        <v>0</v>
      </c>
      <c r="AQ107" s="46">
        <f t="shared" si="439"/>
        <v>0</v>
      </c>
      <c r="AR107" s="46">
        <f aca="true" t="shared" si="443" ref="AR107:AR121">IF($FH$2&gt;41,D67,0)</f>
        <v>0</v>
      </c>
      <c r="AS107" s="46">
        <f t="shared" si="344"/>
        <v>0</v>
      </c>
      <c r="AT107" s="46">
        <f t="shared" si="348"/>
        <v>0</v>
      </c>
      <c r="AU107" s="46">
        <f t="shared" si="352"/>
        <v>0</v>
      </c>
      <c r="AV107" s="46">
        <f t="shared" si="356"/>
        <v>0</v>
      </c>
      <c r="AW107" s="46">
        <f t="shared" si="360"/>
        <v>0</v>
      </c>
      <c r="AX107" s="46">
        <f t="shared" si="364"/>
        <v>0</v>
      </c>
      <c r="AY107" s="46">
        <f t="shared" si="368"/>
        <v>0</v>
      </c>
      <c r="AZ107" s="46">
        <f t="shared" si="372"/>
        <v>0</v>
      </c>
      <c r="BA107" s="46">
        <f t="shared" si="376"/>
        <v>0</v>
      </c>
      <c r="BB107" s="46">
        <f t="shared" si="380"/>
        <v>0</v>
      </c>
      <c r="BC107" s="46">
        <f t="shared" si="301"/>
        <v>105</v>
      </c>
      <c r="BD107" s="6" t="e">
        <f>#REF!*BC107</f>
        <v>#REF!</v>
      </c>
      <c r="BE107" s="46">
        <f t="shared" si="245"/>
        <v>5460</v>
      </c>
      <c r="BF107" s="46">
        <f t="shared" si="423"/>
        <v>0</v>
      </c>
      <c r="BG107" s="46">
        <f t="shared" si="424"/>
        <v>0</v>
      </c>
      <c r="BH107" s="46">
        <f t="shared" si="428"/>
        <v>0</v>
      </c>
      <c r="BI107" s="46">
        <f t="shared" si="432"/>
        <v>0</v>
      </c>
      <c r="BJ107" s="46">
        <f t="shared" si="436"/>
        <v>0</v>
      </c>
      <c r="BK107" s="46">
        <f t="shared" si="440"/>
        <v>0</v>
      </c>
      <c r="BL107" s="46">
        <f aca="true" t="shared" si="444" ref="BL107:BL121">IF($FH$2&gt;8,BE100,0)</f>
        <v>0</v>
      </c>
      <c r="BM107" s="46">
        <f t="shared" si="345"/>
        <v>0</v>
      </c>
      <c r="BN107" s="46">
        <f t="shared" si="349"/>
        <v>0</v>
      </c>
      <c r="BO107" s="46">
        <f t="shared" si="353"/>
        <v>0</v>
      </c>
      <c r="BP107" s="46">
        <f t="shared" si="357"/>
        <v>0</v>
      </c>
      <c r="BQ107" s="46">
        <f t="shared" si="361"/>
        <v>0</v>
      </c>
      <c r="BR107" s="46">
        <f t="shared" si="365"/>
        <v>0</v>
      </c>
      <c r="BS107" s="46">
        <f t="shared" si="369"/>
        <v>0</v>
      </c>
      <c r="BT107" s="46">
        <f t="shared" si="373"/>
        <v>0</v>
      </c>
      <c r="BU107" s="46">
        <f t="shared" si="377"/>
        <v>0</v>
      </c>
      <c r="BV107" s="46">
        <f t="shared" si="381"/>
        <v>0</v>
      </c>
      <c r="BW107" s="46">
        <f t="shared" si="384"/>
        <v>0</v>
      </c>
      <c r="BX107" s="46">
        <f t="shared" si="387"/>
        <v>0</v>
      </c>
      <c r="BY107" s="46">
        <f t="shared" si="389"/>
        <v>0</v>
      </c>
      <c r="BZ107" s="46">
        <f t="shared" si="391"/>
        <v>0</v>
      </c>
      <c r="CA107" s="46">
        <f t="shared" si="393"/>
        <v>0</v>
      </c>
      <c r="CB107" s="46">
        <f t="shared" si="395"/>
        <v>0</v>
      </c>
      <c r="CC107" s="46">
        <f t="shared" si="397"/>
        <v>0</v>
      </c>
      <c r="CD107" s="46">
        <f t="shared" si="399"/>
        <v>0</v>
      </c>
      <c r="CE107" s="46">
        <f t="shared" si="401"/>
        <v>0</v>
      </c>
      <c r="CF107" s="46">
        <f t="shared" si="403"/>
        <v>0</v>
      </c>
      <c r="CG107" s="46">
        <f t="shared" si="405"/>
        <v>0</v>
      </c>
      <c r="CH107" s="46">
        <f t="shared" si="407"/>
        <v>0</v>
      </c>
      <c r="CI107" s="46">
        <f t="shared" si="409"/>
        <v>0</v>
      </c>
      <c r="CJ107" s="46">
        <f t="shared" si="412"/>
        <v>0</v>
      </c>
      <c r="CK107" s="46">
        <f t="shared" si="417"/>
        <v>0</v>
      </c>
      <c r="CL107" s="46">
        <f t="shared" si="420"/>
        <v>0</v>
      </c>
      <c r="CM107" s="46">
        <f t="shared" si="425"/>
        <v>0</v>
      </c>
      <c r="CN107" s="46">
        <f t="shared" si="429"/>
        <v>0</v>
      </c>
      <c r="CO107" s="46">
        <f t="shared" si="433"/>
        <v>0</v>
      </c>
      <c r="CP107" s="46">
        <f t="shared" si="437"/>
        <v>0</v>
      </c>
      <c r="CQ107" s="46">
        <f t="shared" si="441"/>
        <v>0</v>
      </c>
      <c r="CR107" s="46">
        <f aca="true" t="shared" si="445" ref="CR107:CR121">IF($FH$2&gt;40,CH97,0)</f>
        <v>0</v>
      </c>
      <c r="CS107" s="46">
        <f t="shared" si="346"/>
        <v>0</v>
      </c>
      <c r="CT107" s="46">
        <f t="shared" si="350"/>
        <v>0</v>
      </c>
      <c r="CU107" s="46">
        <f t="shared" si="354"/>
        <v>0</v>
      </c>
      <c r="CV107" s="46">
        <f t="shared" si="358"/>
        <v>0</v>
      </c>
      <c r="CW107" s="46">
        <f t="shared" si="362"/>
        <v>0</v>
      </c>
      <c r="CX107" s="46">
        <f t="shared" si="366"/>
        <v>0</v>
      </c>
      <c r="CY107" s="46">
        <f t="shared" si="370"/>
        <v>0</v>
      </c>
      <c r="CZ107" s="46">
        <f t="shared" si="374"/>
        <v>0</v>
      </c>
      <c r="DA107" s="46">
        <f t="shared" si="378"/>
        <v>0</v>
      </c>
      <c r="DB107" s="46">
        <f t="shared" si="382"/>
        <v>0</v>
      </c>
      <c r="DC107" s="46">
        <f t="shared" si="385"/>
        <v>0</v>
      </c>
      <c r="DD107" s="46">
        <f t="shared" si="303"/>
        <v>5460</v>
      </c>
      <c r="DE107" s="47" t="e">
        <f>#REF!*DD107</f>
        <v>#REF!</v>
      </c>
      <c r="FN107" s="15">
        <v>106</v>
      </c>
      <c r="FO107" s="69">
        <f t="shared" si="413"/>
        <v>105</v>
      </c>
      <c r="FP107" s="70">
        <f t="shared" si="410"/>
        <v>210</v>
      </c>
      <c r="FQ107" s="14">
        <f t="shared" si="310"/>
        <v>2100</v>
      </c>
      <c r="FR107" s="71">
        <f t="shared" si="414"/>
        <v>5460</v>
      </c>
      <c r="FS107" s="26">
        <f t="shared" si="316"/>
        <v>10920</v>
      </c>
      <c r="FT107" s="14">
        <f t="shared" si="311"/>
        <v>109200</v>
      </c>
      <c r="FU107" s="44">
        <f t="shared" si="312"/>
        <v>111300</v>
      </c>
      <c r="FV107" s="78">
        <f t="shared" si="322"/>
        <v>178657.5</v>
      </c>
    </row>
    <row r="108" spans="1:178" ht="88.5" thickBot="1">
      <c r="A108" s="46">
        <v>107</v>
      </c>
      <c r="B108" s="46">
        <v>1</v>
      </c>
      <c r="C108" s="47" t="e">
        <f>#REF!</f>
        <v>#REF!</v>
      </c>
      <c r="D108" s="46">
        <v>106</v>
      </c>
      <c r="E108" s="46">
        <f t="shared" si="415"/>
        <v>0</v>
      </c>
      <c r="F108" s="46">
        <f t="shared" si="418"/>
        <v>0</v>
      </c>
      <c r="G108" s="46">
        <f t="shared" si="421"/>
        <v>0</v>
      </c>
      <c r="H108" s="46">
        <f t="shared" si="426"/>
        <v>0</v>
      </c>
      <c r="I108" s="46">
        <f t="shared" si="430"/>
        <v>0</v>
      </c>
      <c r="J108" s="46">
        <f t="shared" si="434"/>
        <v>0</v>
      </c>
      <c r="K108" s="46">
        <f t="shared" si="438"/>
        <v>0</v>
      </c>
      <c r="L108" s="46">
        <f t="shared" si="442"/>
        <v>0</v>
      </c>
      <c r="M108" s="46">
        <f aca="true" t="shared" si="446" ref="M108:M121">IF($FH$2&gt;10,D99,0)</f>
        <v>0</v>
      </c>
      <c r="N108" s="46">
        <f t="shared" si="347"/>
        <v>0</v>
      </c>
      <c r="O108" s="46">
        <f t="shared" si="351"/>
        <v>0</v>
      </c>
      <c r="P108" s="46">
        <f t="shared" si="355"/>
        <v>0</v>
      </c>
      <c r="Q108" s="46">
        <f t="shared" si="359"/>
        <v>0</v>
      </c>
      <c r="R108" s="46">
        <f t="shared" si="363"/>
        <v>0</v>
      </c>
      <c r="S108" s="46">
        <f t="shared" si="367"/>
        <v>0</v>
      </c>
      <c r="T108" s="46">
        <f t="shared" si="371"/>
        <v>0</v>
      </c>
      <c r="U108" s="46">
        <f t="shared" si="375"/>
        <v>0</v>
      </c>
      <c r="V108" s="46">
        <f t="shared" si="379"/>
        <v>0</v>
      </c>
      <c r="W108" s="46">
        <f t="shared" si="383"/>
        <v>0</v>
      </c>
      <c r="X108" s="46">
        <f t="shared" si="386"/>
        <v>0</v>
      </c>
      <c r="Y108" s="46">
        <f t="shared" si="388"/>
        <v>0</v>
      </c>
      <c r="Z108" s="46">
        <f t="shared" si="390"/>
        <v>0</v>
      </c>
      <c r="AA108" s="46">
        <f t="shared" si="392"/>
        <v>0</v>
      </c>
      <c r="AB108" s="46">
        <f t="shared" si="394"/>
        <v>0</v>
      </c>
      <c r="AC108" s="46">
        <f t="shared" si="396"/>
        <v>0</v>
      </c>
      <c r="AD108" s="46">
        <f t="shared" si="398"/>
        <v>0</v>
      </c>
      <c r="AE108" s="46">
        <f t="shared" si="400"/>
        <v>0</v>
      </c>
      <c r="AF108" s="46">
        <f t="shared" si="402"/>
        <v>0</v>
      </c>
      <c r="AG108" s="46">
        <f t="shared" si="404"/>
        <v>0</v>
      </c>
      <c r="AH108" s="46">
        <f t="shared" si="406"/>
        <v>0</v>
      </c>
      <c r="AI108" s="46">
        <f t="shared" si="408"/>
        <v>0</v>
      </c>
      <c r="AJ108" s="46">
        <f t="shared" si="411"/>
        <v>0</v>
      </c>
      <c r="AK108" s="46">
        <f t="shared" si="416"/>
        <v>0</v>
      </c>
      <c r="AL108" s="46">
        <f t="shared" si="419"/>
        <v>0</v>
      </c>
      <c r="AM108" s="46">
        <f t="shared" si="422"/>
        <v>0</v>
      </c>
      <c r="AN108" s="46">
        <f t="shared" si="427"/>
        <v>0</v>
      </c>
      <c r="AO108" s="46">
        <f t="shared" si="431"/>
        <v>0</v>
      </c>
      <c r="AP108" s="46">
        <f t="shared" si="435"/>
        <v>0</v>
      </c>
      <c r="AQ108" s="46">
        <f t="shared" si="439"/>
        <v>0</v>
      </c>
      <c r="AR108" s="46">
        <f t="shared" si="443"/>
        <v>0</v>
      </c>
      <c r="AS108" s="46">
        <f aca="true" t="shared" si="447" ref="AS108:AS121">IF($FH$2&gt;42,D67,0)</f>
        <v>0</v>
      </c>
      <c r="AT108" s="46">
        <f t="shared" si="348"/>
        <v>0</v>
      </c>
      <c r="AU108" s="46">
        <f t="shared" si="352"/>
        <v>0</v>
      </c>
      <c r="AV108" s="46">
        <f t="shared" si="356"/>
        <v>0</v>
      </c>
      <c r="AW108" s="46">
        <f t="shared" si="360"/>
        <v>0</v>
      </c>
      <c r="AX108" s="46">
        <f t="shared" si="364"/>
        <v>0</v>
      </c>
      <c r="AY108" s="46">
        <f t="shared" si="368"/>
        <v>0</v>
      </c>
      <c r="AZ108" s="46">
        <f t="shared" si="372"/>
        <v>0</v>
      </c>
      <c r="BA108" s="46">
        <f t="shared" si="376"/>
        <v>0</v>
      </c>
      <c r="BB108" s="46">
        <f t="shared" si="380"/>
        <v>0</v>
      </c>
      <c r="BC108" s="46">
        <f t="shared" si="301"/>
        <v>106</v>
      </c>
      <c r="BD108" s="6" t="e">
        <f>#REF!*BC108</f>
        <v>#REF!</v>
      </c>
      <c r="BE108" s="46">
        <f t="shared" si="245"/>
        <v>5565</v>
      </c>
      <c r="BF108" s="46">
        <f t="shared" si="423"/>
        <v>0</v>
      </c>
      <c r="BG108" s="46">
        <f t="shared" si="424"/>
        <v>0</v>
      </c>
      <c r="BH108" s="46">
        <f t="shared" si="428"/>
        <v>0</v>
      </c>
      <c r="BI108" s="46">
        <f t="shared" si="432"/>
        <v>0</v>
      </c>
      <c r="BJ108" s="46">
        <f t="shared" si="436"/>
        <v>0</v>
      </c>
      <c r="BK108" s="46">
        <f t="shared" si="440"/>
        <v>0</v>
      </c>
      <c r="BL108" s="46">
        <f t="shared" si="444"/>
        <v>0</v>
      </c>
      <c r="BM108" s="46">
        <f aca="true" t="shared" si="448" ref="BM108:BM121">IF($FH$2&gt;9,BE100,0)</f>
        <v>0</v>
      </c>
      <c r="BN108" s="46">
        <f t="shared" si="349"/>
        <v>0</v>
      </c>
      <c r="BO108" s="46">
        <f t="shared" si="353"/>
        <v>0</v>
      </c>
      <c r="BP108" s="46">
        <f t="shared" si="357"/>
        <v>0</v>
      </c>
      <c r="BQ108" s="46">
        <f t="shared" si="361"/>
        <v>0</v>
      </c>
      <c r="BR108" s="46">
        <f t="shared" si="365"/>
        <v>0</v>
      </c>
      <c r="BS108" s="46">
        <f t="shared" si="369"/>
        <v>0</v>
      </c>
      <c r="BT108" s="46">
        <f t="shared" si="373"/>
        <v>0</v>
      </c>
      <c r="BU108" s="46">
        <f t="shared" si="377"/>
        <v>0</v>
      </c>
      <c r="BV108" s="46">
        <f t="shared" si="381"/>
        <v>0</v>
      </c>
      <c r="BW108" s="46">
        <f t="shared" si="384"/>
        <v>0</v>
      </c>
      <c r="BX108" s="46">
        <f t="shared" si="387"/>
        <v>0</v>
      </c>
      <c r="BY108" s="46">
        <f t="shared" si="389"/>
        <v>0</v>
      </c>
      <c r="BZ108" s="46">
        <f t="shared" si="391"/>
        <v>0</v>
      </c>
      <c r="CA108" s="46">
        <f t="shared" si="393"/>
        <v>0</v>
      </c>
      <c r="CB108" s="46">
        <f t="shared" si="395"/>
        <v>0</v>
      </c>
      <c r="CC108" s="46">
        <f t="shared" si="397"/>
        <v>0</v>
      </c>
      <c r="CD108" s="46">
        <f t="shared" si="399"/>
        <v>0</v>
      </c>
      <c r="CE108" s="46">
        <f t="shared" si="401"/>
        <v>0</v>
      </c>
      <c r="CF108" s="46">
        <f t="shared" si="403"/>
        <v>0</v>
      </c>
      <c r="CG108" s="46">
        <f t="shared" si="405"/>
        <v>0</v>
      </c>
      <c r="CH108" s="46">
        <f t="shared" si="407"/>
        <v>0</v>
      </c>
      <c r="CI108" s="46">
        <f t="shared" si="409"/>
        <v>0</v>
      </c>
      <c r="CJ108" s="46">
        <f t="shared" si="412"/>
        <v>0</v>
      </c>
      <c r="CK108" s="46">
        <f t="shared" si="417"/>
        <v>0</v>
      </c>
      <c r="CL108" s="46">
        <f t="shared" si="420"/>
        <v>0</v>
      </c>
      <c r="CM108" s="46">
        <f t="shared" si="425"/>
        <v>0</v>
      </c>
      <c r="CN108" s="46">
        <f t="shared" si="429"/>
        <v>0</v>
      </c>
      <c r="CO108" s="46">
        <f t="shared" si="433"/>
        <v>0</v>
      </c>
      <c r="CP108" s="46">
        <f t="shared" si="437"/>
        <v>0</v>
      </c>
      <c r="CQ108" s="46">
        <f t="shared" si="441"/>
        <v>0</v>
      </c>
      <c r="CR108" s="46">
        <f t="shared" si="445"/>
        <v>0</v>
      </c>
      <c r="CS108" s="46">
        <f aca="true" t="shared" si="449" ref="CS108:CS121">IF($FH$2&gt;41,CI98,0)</f>
        <v>0</v>
      </c>
      <c r="CT108" s="46">
        <f t="shared" si="350"/>
        <v>0</v>
      </c>
      <c r="CU108" s="46">
        <f t="shared" si="354"/>
        <v>0</v>
      </c>
      <c r="CV108" s="46">
        <f t="shared" si="358"/>
        <v>0</v>
      </c>
      <c r="CW108" s="46">
        <f t="shared" si="362"/>
        <v>0</v>
      </c>
      <c r="CX108" s="46">
        <f t="shared" si="366"/>
        <v>0</v>
      </c>
      <c r="CY108" s="46">
        <f t="shared" si="370"/>
        <v>0</v>
      </c>
      <c r="CZ108" s="46">
        <f t="shared" si="374"/>
        <v>0</v>
      </c>
      <c r="DA108" s="46">
        <f t="shared" si="378"/>
        <v>0</v>
      </c>
      <c r="DB108" s="46">
        <f t="shared" si="382"/>
        <v>0</v>
      </c>
      <c r="DC108" s="46">
        <f t="shared" si="385"/>
        <v>0</v>
      </c>
      <c r="DD108" s="46">
        <f t="shared" si="303"/>
        <v>5565</v>
      </c>
      <c r="DE108" s="47" t="e">
        <f>#REF!*DD108</f>
        <v>#REF!</v>
      </c>
      <c r="FN108" s="15">
        <v>107</v>
      </c>
      <c r="FO108" s="69">
        <f t="shared" si="413"/>
        <v>106</v>
      </c>
      <c r="FP108" s="70">
        <f t="shared" si="410"/>
        <v>212</v>
      </c>
      <c r="FQ108" s="14">
        <f t="shared" si="310"/>
        <v>2120</v>
      </c>
      <c r="FR108" s="71">
        <f t="shared" si="414"/>
        <v>5565</v>
      </c>
      <c r="FS108" s="26">
        <f t="shared" si="316"/>
        <v>11130</v>
      </c>
      <c r="FT108" s="14">
        <f t="shared" si="311"/>
        <v>111300</v>
      </c>
      <c r="FU108" s="44">
        <f t="shared" si="312"/>
        <v>113420</v>
      </c>
      <c r="FV108" s="78">
        <f t="shared" si="322"/>
        <v>198506</v>
      </c>
    </row>
    <row r="109" spans="1:178" ht="88.5" thickBot="1">
      <c r="A109" s="46">
        <v>108</v>
      </c>
      <c r="B109" s="46">
        <v>1</v>
      </c>
      <c r="C109" s="47" t="e">
        <f>#REF!</f>
        <v>#REF!</v>
      </c>
      <c r="D109" s="46">
        <v>107</v>
      </c>
      <c r="E109" s="46">
        <f t="shared" si="415"/>
        <v>0</v>
      </c>
      <c r="F109" s="46">
        <f t="shared" si="418"/>
        <v>0</v>
      </c>
      <c r="G109" s="46">
        <f t="shared" si="421"/>
        <v>0</v>
      </c>
      <c r="H109" s="46">
        <f t="shared" si="426"/>
        <v>0</v>
      </c>
      <c r="I109" s="46">
        <f t="shared" si="430"/>
        <v>0</v>
      </c>
      <c r="J109" s="46">
        <f t="shared" si="434"/>
        <v>0</v>
      </c>
      <c r="K109" s="46">
        <f t="shared" si="438"/>
        <v>0</v>
      </c>
      <c r="L109" s="46">
        <f t="shared" si="442"/>
        <v>0</v>
      </c>
      <c r="M109" s="46">
        <f t="shared" si="446"/>
        <v>0</v>
      </c>
      <c r="N109" s="46">
        <f aca="true" t="shared" si="450" ref="N109:N121">IF($FH$2&gt;11,D99,0)</f>
        <v>0</v>
      </c>
      <c r="O109" s="46">
        <f t="shared" si="351"/>
        <v>0</v>
      </c>
      <c r="P109" s="46">
        <f t="shared" si="355"/>
        <v>0</v>
      </c>
      <c r="Q109" s="46">
        <f t="shared" si="359"/>
        <v>0</v>
      </c>
      <c r="R109" s="46">
        <f t="shared" si="363"/>
        <v>0</v>
      </c>
      <c r="S109" s="46">
        <f t="shared" si="367"/>
        <v>0</v>
      </c>
      <c r="T109" s="46">
        <f t="shared" si="371"/>
        <v>0</v>
      </c>
      <c r="U109" s="46">
        <f t="shared" si="375"/>
        <v>0</v>
      </c>
      <c r="V109" s="46">
        <f t="shared" si="379"/>
        <v>0</v>
      </c>
      <c r="W109" s="46">
        <f t="shared" si="383"/>
        <v>0</v>
      </c>
      <c r="X109" s="46">
        <f t="shared" si="386"/>
        <v>0</v>
      </c>
      <c r="Y109" s="46">
        <f t="shared" si="388"/>
        <v>0</v>
      </c>
      <c r="Z109" s="46">
        <f t="shared" si="390"/>
        <v>0</v>
      </c>
      <c r="AA109" s="46">
        <f t="shared" si="392"/>
        <v>0</v>
      </c>
      <c r="AB109" s="46">
        <f t="shared" si="394"/>
        <v>0</v>
      </c>
      <c r="AC109" s="46">
        <f t="shared" si="396"/>
        <v>0</v>
      </c>
      <c r="AD109" s="46">
        <f t="shared" si="398"/>
        <v>0</v>
      </c>
      <c r="AE109" s="46">
        <f t="shared" si="400"/>
        <v>0</v>
      </c>
      <c r="AF109" s="46">
        <f t="shared" si="402"/>
        <v>0</v>
      </c>
      <c r="AG109" s="46">
        <f t="shared" si="404"/>
        <v>0</v>
      </c>
      <c r="AH109" s="46">
        <f t="shared" si="406"/>
        <v>0</v>
      </c>
      <c r="AI109" s="46">
        <f t="shared" si="408"/>
        <v>0</v>
      </c>
      <c r="AJ109" s="46">
        <f t="shared" si="411"/>
        <v>0</v>
      </c>
      <c r="AK109" s="46">
        <f t="shared" si="416"/>
        <v>0</v>
      </c>
      <c r="AL109" s="46">
        <f t="shared" si="419"/>
        <v>0</v>
      </c>
      <c r="AM109" s="46">
        <f t="shared" si="422"/>
        <v>0</v>
      </c>
      <c r="AN109" s="46">
        <f t="shared" si="427"/>
        <v>0</v>
      </c>
      <c r="AO109" s="46">
        <f t="shared" si="431"/>
        <v>0</v>
      </c>
      <c r="AP109" s="46">
        <f t="shared" si="435"/>
        <v>0</v>
      </c>
      <c r="AQ109" s="46">
        <f t="shared" si="439"/>
        <v>0</v>
      </c>
      <c r="AR109" s="46">
        <f t="shared" si="443"/>
        <v>0</v>
      </c>
      <c r="AS109" s="46">
        <f t="shared" si="447"/>
        <v>0</v>
      </c>
      <c r="AT109" s="46">
        <f aca="true" t="shared" si="451" ref="AT109:AT121">IF($FH$2&gt;43,D67,0)</f>
        <v>0</v>
      </c>
      <c r="AU109" s="46">
        <f t="shared" si="352"/>
        <v>0</v>
      </c>
      <c r="AV109" s="46">
        <f t="shared" si="356"/>
        <v>0</v>
      </c>
      <c r="AW109" s="46">
        <f t="shared" si="360"/>
        <v>0</v>
      </c>
      <c r="AX109" s="46">
        <f t="shared" si="364"/>
        <v>0</v>
      </c>
      <c r="AY109" s="46">
        <f t="shared" si="368"/>
        <v>0</v>
      </c>
      <c r="AZ109" s="46">
        <f t="shared" si="372"/>
        <v>0</v>
      </c>
      <c r="BA109" s="46">
        <f t="shared" si="376"/>
        <v>0</v>
      </c>
      <c r="BB109" s="46">
        <f t="shared" si="380"/>
        <v>0</v>
      </c>
      <c r="BC109" s="46">
        <f t="shared" si="301"/>
        <v>107</v>
      </c>
      <c r="BD109" s="6" t="e">
        <f>#REF!*BC109</f>
        <v>#REF!</v>
      </c>
      <c r="BE109" s="46">
        <f t="shared" si="245"/>
        <v>5671</v>
      </c>
      <c r="BF109" s="46">
        <f t="shared" si="423"/>
        <v>0</v>
      </c>
      <c r="BG109" s="46">
        <f t="shared" si="424"/>
        <v>0</v>
      </c>
      <c r="BH109" s="46">
        <f t="shared" si="428"/>
        <v>0</v>
      </c>
      <c r="BI109" s="46">
        <f t="shared" si="432"/>
        <v>0</v>
      </c>
      <c r="BJ109" s="46">
        <f t="shared" si="436"/>
        <v>0</v>
      </c>
      <c r="BK109" s="46">
        <f t="shared" si="440"/>
        <v>0</v>
      </c>
      <c r="BL109" s="46">
        <f t="shared" si="444"/>
        <v>0</v>
      </c>
      <c r="BM109" s="46">
        <f t="shared" si="448"/>
        <v>0</v>
      </c>
      <c r="BN109" s="46">
        <f aca="true" t="shared" si="452" ref="BN109:BN121">IF($FH$2&gt;10,BE100,0)</f>
        <v>0</v>
      </c>
      <c r="BO109" s="46">
        <f t="shared" si="353"/>
        <v>0</v>
      </c>
      <c r="BP109" s="46">
        <f t="shared" si="357"/>
        <v>0</v>
      </c>
      <c r="BQ109" s="46">
        <f t="shared" si="361"/>
        <v>0</v>
      </c>
      <c r="BR109" s="46">
        <f t="shared" si="365"/>
        <v>0</v>
      </c>
      <c r="BS109" s="46">
        <f t="shared" si="369"/>
        <v>0</v>
      </c>
      <c r="BT109" s="46">
        <f t="shared" si="373"/>
        <v>0</v>
      </c>
      <c r="BU109" s="46">
        <f t="shared" si="377"/>
        <v>0</v>
      </c>
      <c r="BV109" s="46">
        <f t="shared" si="381"/>
        <v>0</v>
      </c>
      <c r="BW109" s="46">
        <f t="shared" si="384"/>
        <v>0</v>
      </c>
      <c r="BX109" s="46">
        <f t="shared" si="387"/>
        <v>0</v>
      </c>
      <c r="BY109" s="46">
        <f t="shared" si="389"/>
        <v>0</v>
      </c>
      <c r="BZ109" s="46">
        <f t="shared" si="391"/>
        <v>0</v>
      </c>
      <c r="CA109" s="46">
        <f t="shared" si="393"/>
        <v>0</v>
      </c>
      <c r="CB109" s="46">
        <f t="shared" si="395"/>
        <v>0</v>
      </c>
      <c r="CC109" s="46">
        <f t="shared" si="397"/>
        <v>0</v>
      </c>
      <c r="CD109" s="46">
        <f t="shared" si="399"/>
        <v>0</v>
      </c>
      <c r="CE109" s="46">
        <f t="shared" si="401"/>
        <v>0</v>
      </c>
      <c r="CF109" s="46">
        <f t="shared" si="403"/>
        <v>0</v>
      </c>
      <c r="CG109" s="46">
        <f t="shared" si="405"/>
        <v>0</v>
      </c>
      <c r="CH109" s="46">
        <f t="shared" si="407"/>
        <v>0</v>
      </c>
      <c r="CI109" s="46">
        <f t="shared" si="409"/>
        <v>0</v>
      </c>
      <c r="CJ109" s="46">
        <f t="shared" si="412"/>
        <v>0</v>
      </c>
      <c r="CK109" s="46">
        <f t="shared" si="417"/>
        <v>0</v>
      </c>
      <c r="CL109" s="46">
        <f t="shared" si="420"/>
        <v>0</v>
      </c>
      <c r="CM109" s="46">
        <f t="shared" si="425"/>
        <v>0</v>
      </c>
      <c r="CN109" s="46">
        <f t="shared" si="429"/>
        <v>0</v>
      </c>
      <c r="CO109" s="46">
        <f t="shared" si="433"/>
        <v>0</v>
      </c>
      <c r="CP109" s="46">
        <f t="shared" si="437"/>
        <v>0</v>
      </c>
      <c r="CQ109" s="46">
        <f t="shared" si="441"/>
        <v>0</v>
      </c>
      <c r="CR109" s="46">
        <f t="shared" si="445"/>
        <v>0</v>
      </c>
      <c r="CS109" s="46">
        <f t="shared" si="449"/>
        <v>0</v>
      </c>
      <c r="CT109" s="46">
        <f aca="true" t="shared" si="453" ref="CT109:CT121">IF($FH$2&gt;42,CJ99,0)</f>
        <v>0</v>
      </c>
      <c r="CU109" s="46">
        <f t="shared" si="354"/>
        <v>0</v>
      </c>
      <c r="CV109" s="46">
        <f t="shared" si="358"/>
        <v>0</v>
      </c>
      <c r="CW109" s="46">
        <f t="shared" si="362"/>
        <v>0</v>
      </c>
      <c r="CX109" s="46">
        <f t="shared" si="366"/>
        <v>0</v>
      </c>
      <c r="CY109" s="46">
        <f t="shared" si="370"/>
        <v>0</v>
      </c>
      <c r="CZ109" s="46">
        <f t="shared" si="374"/>
        <v>0</v>
      </c>
      <c r="DA109" s="46">
        <f t="shared" si="378"/>
        <v>0</v>
      </c>
      <c r="DB109" s="46">
        <f t="shared" si="382"/>
        <v>0</v>
      </c>
      <c r="DC109" s="46">
        <f t="shared" si="385"/>
        <v>0</v>
      </c>
      <c r="DD109" s="46">
        <f t="shared" si="303"/>
        <v>5671</v>
      </c>
      <c r="DE109" s="47" t="e">
        <f>#REF!*DD109</f>
        <v>#REF!</v>
      </c>
      <c r="FN109" s="24">
        <v>108</v>
      </c>
      <c r="FO109" s="57">
        <f t="shared" si="413"/>
        <v>107</v>
      </c>
      <c r="FP109" s="19">
        <f t="shared" si="410"/>
        <v>214</v>
      </c>
      <c r="FQ109" s="14">
        <f t="shared" si="310"/>
        <v>2140</v>
      </c>
      <c r="FR109" s="58">
        <f t="shared" si="414"/>
        <v>5671</v>
      </c>
      <c r="FS109" s="20">
        <f t="shared" si="316"/>
        <v>11342</v>
      </c>
      <c r="FT109" s="14">
        <f t="shared" si="311"/>
        <v>113420</v>
      </c>
      <c r="FU109" s="21">
        <f t="shared" si="312"/>
        <v>115560</v>
      </c>
      <c r="FV109" s="79">
        <f t="shared" si="322"/>
        <v>218729</v>
      </c>
    </row>
    <row r="110" spans="1:178" ht="87.75">
      <c r="A110" s="46">
        <v>109</v>
      </c>
      <c r="B110" s="46">
        <v>1</v>
      </c>
      <c r="C110" s="47" t="e">
        <f>#REF!</f>
        <v>#REF!</v>
      </c>
      <c r="D110" s="46">
        <v>108</v>
      </c>
      <c r="E110" s="46">
        <f t="shared" si="415"/>
        <v>0</v>
      </c>
      <c r="F110" s="46">
        <f t="shared" si="418"/>
        <v>0</v>
      </c>
      <c r="G110" s="46">
        <f t="shared" si="421"/>
        <v>0</v>
      </c>
      <c r="H110" s="46">
        <f t="shared" si="426"/>
        <v>0</v>
      </c>
      <c r="I110" s="46">
        <f t="shared" si="430"/>
        <v>0</v>
      </c>
      <c r="J110" s="46">
        <f t="shared" si="434"/>
        <v>0</v>
      </c>
      <c r="K110" s="46">
        <f t="shared" si="438"/>
        <v>0</v>
      </c>
      <c r="L110" s="46">
        <f t="shared" si="442"/>
        <v>0</v>
      </c>
      <c r="M110" s="46">
        <f t="shared" si="446"/>
        <v>0</v>
      </c>
      <c r="N110" s="46">
        <f t="shared" si="450"/>
        <v>0</v>
      </c>
      <c r="O110" s="46">
        <f aca="true" t="shared" si="454" ref="O110:O121">IF($FH$2&gt;12,D99,0)</f>
        <v>0</v>
      </c>
      <c r="P110" s="46">
        <f t="shared" si="355"/>
        <v>0</v>
      </c>
      <c r="Q110" s="46">
        <f t="shared" si="359"/>
        <v>0</v>
      </c>
      <c r="R110" s="46">
        <f t="shared" si="363"/>
        <v>0</v>
      </c>
      <c r="S110" s="46">
        <f t="shared" si="367"/>
        <v>0</v>
      </c>
      <c r="T110" s="46">
        <f t="shared" si="371"/>
        <v>0</v>
      </c>
      <c r="U110" s="46">
        <f t="shared" si="375"/>
        <v>0</v>
      </c>
      <c r="V110" s="46">
        <f t="shared" si="379"/>
        <v>0</v>
      </c>
      <c r="W110" s="46">
        <f t="shared" si="383"/>
        <v>0</v>
      </c>
      <c r="X110" s="46">
        <f t="shared" si="386"/>
        <v>0</v>
      </c>
      <c r="Y110" s="46">
        <f t="shared" si="388"/>
        <v>0</v>
      </c>
      <c r="Z110" s="46">
        <f t="shared" si="390"/>
        <v>0</v>
      </c>
      <c r="AA110" s="46">
        <f t="shared" si="392"/>
        <v>0</v>
      </c>
      <c r="AB110" s="46">
        <f t="shared" si="394"/>
        <v>0</v>
      </c>
      <c r="AC110" s="46">
        <f t="shared" si="396"/>
        <v>0</v>
      </c>
      <c r="AD110" s="46">
        <f t="shared" si="398"/>
        <v>0</v>
      </c>
      <c r="AE110" s="46">
        <f t="shared" si="400"/>
        <v>0</v>
      </c>
      <c r="AF110" s="46">
        <f t="shared" si="402"/>
        <v>0</v>
      </c>
      <c r="AG110" s="46">
        <f t="shared" si="404"/>
        <v>0</v>
      </c>
      <c r="AH110" s="46">
        <f t="shared" si="406"/>
        <v>0</v>
      </c>
      <c r="AI110" s="46">
        <f t="shared" si="408"/>
        <v>0</v>
      </c>
      <c r="AJ110" s="46">
        <f t="shared" si="411"/>
        <v>0</v>
      </c>
      <c r="AK110" s="46">
        <f t="shared" si="416"/>
        <v>0</v>
      </c>
      <c r="AL110" s="46">
        <f t="shared" si="419"/>
        <v>0</v>
      </c>
      <c r="AM110" s="46">
        <f t="shared" si="422"/>
        <v>0</v>
      </c>
      <c r="AN110" s="46">
        <f t="shared" si="427"/>
        <v>0</v>
      </c>
      <c r="AO110" s="46">
        <f t="shared" si="431"/>
        <v>0</v>
      </c>
      <c r="AP110" s="46">
        <f t="shared" si="435"/>
        <v>0</v>
      </c>
      <c r="AQ110" s="46">
        <f t="shared" si="439"/>
        <v>0</v>
      </c>
      <c r="AR110" s="46">
        <f t="shared" si="443"/>
        <v>0</v>
      </c>
      <c r="AS110" s="46">
        <f t="shared" si="447"/>
        <v>0</v>
      </c>
      <c r="AT110" s="46">
        <f t="shared" si="451"/>
        <v>0</v>
      </c>
      <c r="AU110" s="46">
        <f aca="true" t="shared" si="455" ref="AU110:AU121">IF($FH$2&gt;44,D67,0)</f>
        <v>0</v>
      </c>
      <c r="AV110" s="46">
        <f t="shared" si="356"/>
        <v>0</v>
      </c>
      <c r="AW110" s="46">
        <f t="shared" si="360"/>
        <v>0</v>
      </c>
      <c r="AX110" s="46">
        <f t="shared" si="364"/>
        <v>0</v>
      </c>
      <c r="AY110" s="46">
        <f t="shared" si="368"/>
        <v>0</v>
      </c>
      <c r="AZ110" s="46">
        <f t="shared" si="372"/>
        <v>0</v>
      </c>
      <c r="BA110" s="46">
        <f t="shared" si="376"/>
        <v>0</v>
      </c>
      <c r="BB110" s="46">
        <f t="shared" si="380"/>
        <v>0</v>
      </c>
      <c r="BC110" s="46">
        <f t="shared" si="301"/>
        <v>108</v>
      </c>
      <c r="BD110" s="6" t="e">
        <f>#REF!*BC110</f>
        <v>#REF!</v>
      </c>
      <c r="BE110" s="46">
        <f t="shared" si="245"/>
        <v>5778</v>
      </c>
      <c r="BF110" s="46">
        <f t="shared" si="423"/>
        <v>0</v>
      </c>
      <c r="BG110" s="46">
        <f t="shared" si="424"/>
        <v>0</v>
      </c>
      <c r="BH110" s="46">
        <f t="shared" si="428"/>
        <v>0</v>
      </c>
      <c r="BI110" s="46">
        <f t="shared" si="432"/>
        <v>0</v>
      </c>
      <c r="BJ110" s="46">
        <f t="shared" si="436"/>
        <v>0</v>
      </c>
      <c r="BK110" s="46">
        <f t="shared" si="440"/>
        <v>0</v>
      </c>
      <c r="BL110" s="46">
        <f t="shared" si="444"/>
        <v>0</v>
      </c>
      <c r="BM110" s="46">
        <f t="shared" si="448"/>
        <v>0</v>
      </c>
      <c r="BN110" s="46">
        <f t="shared" si="452"/>
        <v>0</v>
      </c>
      <c r="BO110" s="46">
        <f aca="true" t="shared" si="456" ref="BO110:BO121">IF($FH$2&gt;11,BE100,0)</f>
        <v>0</v>
      </c>
      <c r="BP110" s="46">
        <f t="shared" si="357"/>
        <v>0</v>
      </c>
      <c r="BQ110" s="46">
        <f t="shared" si="361"/>
        <v>0</v>
      </c>
      <c r="BR110" s="46">
        <f t="shared" si="365"/>
        <v>0</v>
      </c>
      <c r="BS110" s="46">
        <f t="shared" si="369"/>
        <v>0</v>
      </c>
      <c r="BT110" s="46">
        <f t="shared" si="373"/>
        <v>0</v>
      </c>
      <c r="BU110" s="46">
        <f t="shared" si="377"/>
        <v>0</v>
      </c>
      <c r="BV110" s="46">
        <f t="shared" si="381"/>
        <v>0</v>
      </c>
      <c r="BW110" s="46">
        <f t="shared" si="384"/>
        <v>0</v>
      </c>
      <c r="BX110" s="46">
        <f t="shared" si="387"/>
        <v>0</v>
      </c>
      <c r="BY110" s="46">
        <f t="shared" si="389"/>
        <v>0</v>
      </c>
      <c r="BZ110" s="46">
        <f t="shared" si="391"/>
        <v>0</v>
      </c>
      <c r="CA110" s="46">
        <f t="shared" si="393"/>
        <v>0</v>
      </c>
      <c r="CB110" s="46">
        <f t="shared" si="395"/>
        <v>0</v>
      </c>
      <c r="CC110" s="46">
        <f t="shared" si="397"/>
        <v>0</v>
      </c>
      <c r="CD110" s="46">
        <f t="shared" si="399"/>
        <v>0</v>
      </c>
      <c r="CE110" s="46">
        <f t="shared" si="401"/>
        <v>0</v>
      </c>
      <c r="CF110" s="46">
        <f t="shared" si="403"/>
        <v>0</v>
      </c>
      <c r="CG110" s="46">
        <f t="shared" si="405"/>
        <v>0</v>
      </c>
      <c r="CH110" s="46">
        <f t="shared" si="407"/>
        <v>0</v>
      </c>
      <c r="CI110" s="46">
        <f t="shared" si="409"/>
        <v>0</v>
      </c>
      <c r="CJ110" s="46">
        <f t="shared" si="412"/>
        <v>0</v>
      </c>
      <c r="CK110" s="46">
        <f t="shared" si="417"/>
        <v>0</v>
      </c>
      <c r="CL110" s="46">
        <f t="shared" si="420"/>
        <v>0</v>
      </c>
      <c r="CM110" s="46">
        <f t="shared" si="425"/>
        <v>0</v>
      </c>
      <c r="CN110" s="46">
        <f t="shared" si="429"/>
        <v>0</v>
      </c>
      <c r="CO110" s="46">
        <f t="shared" si="433"/>
        <v>0</v>
      </c>
      <c r="CP110" s="46">
        <f t="shared" si="437"/>
        <v>0</v>
      </c>
      <c r="CQ110" s="46">
        <f t="shared" si="441"/>
        <v>0</v>
      </c>
      <c r="CR110" s="46">
        <f t="shared" si="445"/>
        <v>0</v>
      </c>
      <c r="CS110" s="46">
        <f t="shared" si="449"/>
        <v>0</v>
      </c>
      <c r="CT110" s="46">
        <f t="shared" si="453"/>
        <v>0</v>
      </c>
      <c r="CU110" s="46">
        <f aca="true" t="shared" si="457" ref="CU110:CU121">IF($FH$2&gt;43,CK100,0)</f>
        <v>0</v>
      </c>
      <c r="CV110" s="46">
        <f t="shared" si="358"/>
        <v>0</v>
      </c>
      <c r="CW110" s="46">
        <f t="shared" si="362"/>
        <v>0</v>
      </c>
      <c r="CX110" s="46">
        <f t="shared" si="366"/>
        <v>0</v>
      </c>
      <c r="CY110" s="46">
        <f t="shared" si="370"/>
        <v>0</v>
      </c>
      <c r="CZ110" s="46">
        <f t="shared" si="374"/>
        <v>0</v>
      </c>
      <c r="DA110" s="46">
        <f t="shared" si="378"/>
        <v>0</v>
      </c>
      <c r="DB110" s="46">
        <f t="shared" si="382"/>
        <v>0</v>
      </c>
      <c r="DC110" s="46">
        <f t="shared" si="385"/>
        <v>0</v>
      </c>
      <c r="DD110" s="46">
        <f t="shared" si="303"/>
        <v>5778</v>
      </c>
      <c r="DE110" s="47" t="e">
        <f>#REF!*DD110</f>
        <v>#REF!</v>
      </c>
      <c r="FN110" s="15">
        <v>109</v>
      </c>
      <c r="FO110" s="69">
        <f t="shared" si="413"/>
        <v>108</v>
      </c>
      <c r="FP110" s="70">
        <f t="shared" si="410"/>
        <v>216</v>
      </c>
      <c r="FQ110" s="14">
        <f t="shared" si="310"/>
        <v>2160</v>
      </c>
      <c r="FR110" s="71">
        <f t="shared" si="414"/>
        <v>5778</v>
      </c>
      <c r="FS110" s="26">
        <f t="shared" si="316"/>
        <v>11556</v>
      </c>
      <c r="FT110" s="14">
        <f t="shared" si="311"/>
        <v>115560</v>
      </c>
      <c r="FU110" s="44">
        <f t="shared" si="312"/>
        <v>117720</v>
      </c>
      <c r="FV110" s="78">
        <f>IF($GK$8="client",((FP110+FS110)*$GK$7),((FO110+FR110)*$GK$7))</f>
        <v>20601</v>
      </c>
    </row>
    <row r="111" spans="1:178" ht="87.75">
      <c r="A111" s="46">
        <v>110</v>
      </c>
      <c r="B111" s="46">
        <v>1</v>
      </c>
      <c r="C111" s="47" t="e">
        <f>#REF!</f>
        <v>#REF!</v>
      </c>
      <c r="D111" s="46">
        <v>109</v>
      </c>
      <c r="E111" s="46">
        <f t="shared" si="415"/>
        <v>0</v>
      </c>
      <c r="F111" s="46">
        <f t="shared" si="418"/>
        <v>0</v>
      </c>
      <c r="G111" s="46">
        <f t="shared" si="421"/>
        <v>0</v>
      </c>
      <c r="H111" s="46">
        <f t="shared" si="426"/>
        <v>0</v>
      </c>
      <c r="I111" s="46">
        <f t="shared" si="430"/>
        <v>0</v>
      </c>
      <c r="J111" s="46">
        <f t="shared" si="434"/>
        <v>0</v>
      </c>
      <c r="K111" s="46">
        <f t="shared" si="438"/>
        <v>0</v>
      </c>
      <c r="L111" s="46">
        <f t="shared" si="442"/>
        <v>0</v>
      </c>
      <c r="M111" s="46">
        <f t="shared" si="446"/>
        <v>0</v>
      </c>
      <c r="N111" s="46">
        <f t="shared" si="450"/>
        <v>0</v>
      </c>
      <c r="O111" s="46">
        <f t="shared" si="454"/>
        <v>0</v>
      </c>
      <c r="P111" s="46">
        <f aca="true" t="shared" si="458" ref="P111:P121">IF($FH$2&gt;13,D99,0)</f>
        <v>0</v>
      </c>
      <c r="Q111" s="46">
        <f t="shared" si="359"/>
        <v>0</v>
      </c>
      <c r="R111" s="46">
        <f t="shared" si="363"/>
        <v>0</v>
      </c>
      <c r="S111" s="46">
        <f t="shared" si="367"/>
        <v>0</v>
      </c>
      <c r="T111" s="46">
        <f t="shared" si="371"/>
        <v>0</v>
      </c>
      <c r="U111" s="46">
        <f t="shared" si="375"/>
        <v>0</v>
      </c>
      <c r="V111" s="46">
        <f t="shared" si="379"/>
        <v>0</v>
      </c>
      <c r="W111" s="46">
        <f t="shared" si="383"/>
        <v>0</v>
      </c>
      <c r="X111" s="46">
        <f t="shared" si="386"/>
        <v>0</v>
      </c>
      <c r="Y111" s="46">
        <f t="shared" si="388"/>
        <v>0</v>
      </c>
      <c r="Z111" s="46">
        <f t="shared" si="390"/>
        <v>0</v>
      </c>
      <c r="AA111" s="46">
        <f t="shared" si="392"/>
        <v>0</v>
      </c>
      <c r="AB111" s="46">
        <f t="shared" si="394"/>
        <v>0</v>
      </c>
      <c r="AC111" s="46">
        <f t="shared" si="396"/>
        <v>0</v>
      </c>
      <c r="AD111" s="46">
        <f t="shared" si="398"/>
        <v>0</v>
      </c>
      <c r="AE111" s="46">
        <f t="shared" si="400"/>
        <v>0</v>
      </c>
      <c r="AF111" s="46">
        <f t="shared" si="402"/>
        <v>0</v>
      </c>
      <c r="AG111" s="46">
        <f t="shared" si="404"/>
        <v>0</v>
      </c>
      <c r="AH111" s="46">
        <f t="shared" si="406"/>
        <v>0</v>
      </c>
      <c r="AI111" s="46">
        <f t="shared" si="408"/>
        <v>0</v>
      </c>
      <c r="AJ111" s="46">
        <f t="shared" si="411"/>
        <v>0</v>
      </c>
      <c r="AK111" s="46">
        <f t="shared" si="416"/>
        <v>0</v>
      </c>
      <c r="AL111" s="46">
        <f t="shared" si="419"/>
        <v>0</v>
      </c>
      <c r="AM111" s="46">
        <f t="shared" si="422"/>
        <v>0</v>
      </c>
      <c r="AN111" s="46">
        <f t="shared" si="427"/>
        <v>0</v>
      </c>
      <c r="AO111" s="46">
        <f t="shared" si="431"/>
        <v>0</v>
      </c>
      <c r="AP111" s="46">
        <f t="shared" si="435"/>
        <v>0</v>
      </c>
      <c r="AQ111" s="46">
        <f t="shared" si="439"/>
        <v>0</v>
      </c>
      <c r="AR111" s="46">
        <f t="shared" si="443"/>
        <v>0</v>
      </c>
      <c r="AS111" s="46">
        <f t="shared" si="447"/>
        <v>0</v>
      </c>
      <c r="AT111" s="46">
        <f t="shared" si="451"/>
        <v>0</v>
      </c>
      <c r="AU111" s="46">
        <f t="shared" si="455"/>
        <v>0</v>
      </c>
      <c r="AV111" s="46">
        <f aca="true" t="shared" si="459" ref="AV111:AV121">IF($FH$2&gt;45,D67,0)</f>
        <v>0</v>
      </c>
      <c r="AW111" s="46">
        <f t="shared" si="360"/>
        <v>0</v>
      </c>
      <c r="AX111" s="46">
        <f t="shared" si="364"/>
        <v>0</v>
      </c>
      <c r="AY111" s="46">
        <f t="shared" si="368"/>
        <v>0</v>
      </c>
      <c r="AZ111" s="46">
        <f t="shared" si="372"/>
        <v>0</v>
      </c>
      <c r="BA111" s="46">
        <f t="shared" si="376"/>
        <v>0</v>
      </c>
      <c r="BB111" s="46">
        <f t="shared" si="380"/>
        <v>0</v>
      </c>
      <c r="BC111" s="46">
        <f t="shared" si="301"/>
        <v>109</v>
      </c>
      <c r="BD111" s="6" t="e">
        <f>#REF!*BC111</f>
        <v>#REF!</v>
      </c>
      <c r="BE111" s="46">
        <f t="shared" si="245"/>
        <v>5886</v>
      </c>
      <c r="BF111" s="46">
        <f t="shared" si="423"/>
        <v>0</v>
      </c>
      <c r="BG111" s="46">
        <f t="shared" si="424"/>
        <v>0</v>
      </c>
      <c r="BH111" s="46">
        <f t="shared" si="428"/>
        <v>0</v>
      </c>
      <c r="BI111" s="46">
        <f t="shared" si="432"/>
        <v>0</v>
      </c>
      <c r="BJ111" s="46">
        <f t="shared" si="436"/>
        <v>0</v>
      </c>
      <c r="BK111" s="46">
        <f t="shared" si="440"/>
        <v>0</v>
      </c>
      <c r="BL111" s="46">
        <f t="shared" si="444"/>
        <v>0</v>
      </c>
      <c r="BM111" s="46">
        <f t="shared" si="448"/>
        <v>0</v>
      </c>
      <c r="BN111" s="46">
        <f t="shared" si="452"/>
        <v>0</v>
      </c>
      <c r="BO111" s="46">
        <f t="shared" si="456"/>
        <v>0</v>
      </c>
      <c r="BP111" s="46">
        <f aca="true" t="shared" si="460" ref="BP111:BP121">IF($FH$2&gt;12,BE100,0)</f>
        <v>0</v>
      </c>
      <c r="BQ111" s="46">
        <f t="shared" si="361"/>
        <v>0</v>
      </c>
      <c r="BR111" s="46">
        <f t="shared" si="365"/>
        <v>0</v>
      </c>
      <c r="BS111" s="46">
        <f t="shared" si="369"/>
        <v>0</v>
      </c>
      <c r="BT111" s="46">
        <f t="shared" si="373"/>
        <v>0</v>
      </c>
      <c r="BU111" s="46">
        <f t="shared" si="377"/>
        <v>0</v>
      </c>
      <c r="BV111" s="46">
        <f t="shared" si="381"/>
        <v>0</v>
      </c>
      <c r="BW111" s="46">
        <f t="shared" si="384"/>
        <v>0</v>
      </c>
      <c r="BX111" s="46">
        <f t="shared" si="387"/>
        <v>0</v>
      </c>
      <c r="BY111" s="46">
        <f t="shared" si="389"/>
        <v>0</v>
      </c>
      <c r="BZ111" s="46">
        <f t="shared" si="391"/>
        <v>0</v>
      </c>
      <c r="CA111" s="46">
        <f t="shared" si="393"/>
        <v>0</v>
      </c>
      <c r="CB111" s="46">
        <f t="shared" si="395"/>
        <v>0</v>
      </c>
      <c r="CC111" s="46">
        <f t="shared" si="397"/>
        <v>0</v>
      </c>
      <c r="CD111" s="46">
        <f t="shared" si="399"/>
        <v>0</v>
      </c>
      <c r="CE111" s="46">
        <f t="shared" si="401"/>
        <v>0</v>
      </c>
      <c r="CF111" s="46">
        <f t="shared" si="403"/>
        <v>0</v>
      </c>
      <c r="CG111" s="46">
        <f t="shared" si="405"/>
        <v>0</v>
      </c>
      <c r="CH111" s="46">
        <f t="shared" si="407"/>
        <v>0</v>
      </c>
      <c r="CI111" s="46">
        <f t="shared" si="409"/>
        <v>0</v>
      </c>
      <c r="CJ111" s="46">
        <f t="shared" si="412"/>
        <v>0</v>
      </c>
      <c r="CK111" s="46">
        <f t="shared" si="417"/>
        <v>0</v>
      </c>
      <c r="CL111" s="46">
        <f t="shared" si="420"/>
        <v>0</v>
      </c>
      <c r="CM111" s="46">
        <f t="shared" si="425"/>
        <v>0</v>
      </c>
      <c r="CN111" s="46">
        <f t="shared" si="429"/>
        <v>0</v>
      </c>
      <c r="CO111" s="46">
        <f t="shared" si="433"/>
        <v>0</v>
      </c>
      <c r="CP111" s="46">
        <f t="shared" si="437"/>
        <v>0</v>
      </c>
      <c r="CQ111" s="46">
        <f t="shared" si="441"/>
        <v>0</v>
      </c>
      <c r="CR111" s="46">
        <f t="shared" si="445"/>
        <v>0</v>
      </c>
      <c r="CS111" s="46">
        <f t="shared" si="449"/>
        <v>0</v>
      </c>
      <c r="CT111" s="46">
        <f t="shared" si="453"/>
        <v>0</v>
      </c>
      <c r="CU111" s="46">
        <f t="shared" si="457"/>
        <v>0</v>
      </c>
      <c r="CV111" s="46">
        <f aca="true" t="shared" si="461" ref="CV111:CV121">IF($FH$2&gt;44,CL101,0)</f>
        <v>0</v>
      </c>
      <c r="CW111" s="46">
        <f t="shared" si="362"/>
        <v>0</v>
      </c>
      <c r="CX111" s="46">
        <f t="shared" si="366"/>
        <v>0</v>
      </c>
      <c r="CY111" s="46">
        <f t="shared" si="370"/>
        <v>0</v>
      </c>
      <c r="CZ111" s="46">
        <f t="shared" si="374"/>
        <v>0</v>
      </c>
      <c r="DA111" s="46">
        <f t="shared" si="378"/>
        <v>0</v>
      </c>
      <c r="DB111" s="46">
        <f t="shared" si="382"/>
        <v>0</v>
      </c>
      <c r="DC111" s="46">
        <f t="shared" si="385"/>
        <v>0</v>
      </c>
      <c r="DD111" s="46">
        <f t="shared" si="303"/>
        <v>5886</v>
      </c>
      <c r="DE111" s="47" t="e">
        <f>#REF!*DD111</f>
        <v>#REF!</v>
      </c>
      <c r="FN111" s="15">
        <v>110</v>
      </c>
      <c r="FO111" s="69">
        <f t="shared" si="413"/>
        <v>109</v>
      </c>
      <c r="FP111" s="70">
        <f t="shared" si="410"/>
        <v>218</v>
      </c>
      <c r="FQ111" s="14">
        <f t="shared" si="310"/>
        <v>2180</v>
      </c>
      <c r="FR111" s="71">
        <f t="shared" si="414"/>
        <v>5886</v>
      </c>
      <c r="FS111" s="26">
        <f t="shared" si="316"/>
        <v>11772</v>
      </c>
      <c r="FT111" s="14">
        <f t="shared" si="311"/>
        <v>117720</v>
      </c>
      <c r="FU111" s="44">
        <f t="shared" si="312"/>
        <v>119900</v>
      </c>
      <c r="FV111" s="78">
        <f t="shared" si="322"/>
        <v>41583.5</v>
      </c>
    </row>
    <row r="112" spans="1:178" ht="87.75">
      <c r="A112" s="46">
        <v>111</v>
      </c>
      <c r="B112" s="46">
        <v>1</v>
      </c>
      <c r="C112" s="47" t="e">
        <f>#REF!</f>
        <v>#REF!</v>
      </c>
      <c r="D112" s="46">
        <v>110</v>
      </c>
      <c r="E112" s="46">
        <f t="shared" si="415"/>
        <v>0</v>
      </c>
      <c r="F112" s="46">
        <f t="shared" si="418"/>
        <v>0</v>
      </c>
      <c r="G112" s="46">
        <f t="shared" si="421"/>
        <v>0</v>
      </c>
      <c r="H112" s="46">
        <f t="shared" si="426"/>
        <v>0</v>
      </c>
      <c r="I112" s="46">
        <f t="shared" si="430"/>
        <v>0</v>
      </c>
      <c r="J112" s="46">
        <f t="shared" si="434"/>
        <v>0</v>
      </c>
      <c r="K112" s="46">
        <f t="shared" si="438"/>
        <v>0</v>
      </c>
      <c r="L112" s="46">
        <f t="shared" si="442"/>
        <v>0</v>
      </c>
      <c r="M112" s="46">
        <f t="shared" si="446"/>
        <v>0</v>
      </c>
      <c r="N112" s="46">
        <f t="shared" si="450"/>
        <v>0</v>
      </c>
      <c r="O112" s="46">
        <f t="shared" si="454"/>
        <v>0</v>
      </c>
      <c r="P112" s="46">
        <f t="shared" si="458"/>
        <v>0</v>
      </c>
      <c r="Q112" s="46">
        <f aca="true" t="shared" si="462" ref="Q112:Q121">IF($FH$2&gt;14,D99,0)</f>
        <v>0</v>
      </c>
      <c r="R112" s="46">
        <f t="shared" si="363"/>
        <v>0</v>
      </c>
      <c r="S112" s="46">
        <f t="shared" si="367"/>
        <v>0</v>
      </c>
      <c r="T112" s="46">
        <f t="shared" si="371"/>
        <v>0</v>
      </c>
      <c r="U112" s="46">
        <f t="shared" si="375"/>
        <v>0</v>
      </c>
      <c r="V112" s="46">
        <f t="shared" si="379"/>
        <v>0</v>
      </c>
      <c r="W112" s="46">
        <f t="shared" si="383"/>
        <v>0</v>
      </c>
      <c r="X112" s="46">
        <f t="shared" si="386"/>
        <v>0</v>
      </c>
      <c r="Y112" s="46">
        <f t="shared" si="388"/>
        <v>0</v>
      </c>
      <c r="Z112" s="46">
        <f t="shared" si="390"/>
        <v>0</v>
      </c>
      <c r="AA112" s="46">
        <f t="shared" si="392"/>
        <v>0</v>
      </c>
      <c r="AB112" s="46">
        <f t="shared" si="394"/>
        <v>0</v>
      </c>
      <c r="AC112" s="46">
        <f t="shared" si="396"/>
        <v>0</v>
      </c>
      <c r="AD112" s="46">
        <f t="shared" si="398"/>
        <v>0</v>
      </c>
      <c r="AE112" s="46">
        <f t="shared" si="400"/>
        <v>0</v>
      </c>
      <c r="AF112" s="46">
        <f t="shared" si="402"/>
        <v>0</v>
      </c>
      <c r="AG112" s="46">
        <f t="shared" si="404"/>
        <v>0</v>
      </c>
      <c r="AH112" s="46">
        <f t="shared" si="406"/>
        <v>0</v>
      </c>
      <c r="AI112" s="46">
        <f t="shared" si="408"/>
        <v>0</v>
      </c>
      <c r="AJ112" s="46">
        <f t="shared" si="411"/>
        <v>0</v>
      </c>
      <c r="AK112" s="46">
        <f t="shared" si="416"/>
        <v>0</v>
      </c>
      <c r="AL112" s="46">
        <f t="shared" si="419"/>
        <v>0</v>
      </c>
      <c r="AM112" s="46">
        <f t="shared" si="422"/>
        <v>0</v>
      </c>
      <c r="AN112" s="46">
        <f t="shared" si="427"/>
        <v>0</v>
      </c>
      <c r="AO112" s="46">
        <f t="shared" si="431"/>
        <v>0</v>
      </c>
      <c r="AP112" s="46">
        <f t="shared" si="435"/>
        <v>0</v>
      </c>
      <c r="AQ112" s="46">
        <f t="shared" si="439"/>
        <v>0</v>
      </c>
      <c r="AR112" s="46">
        <f t="shared" si="443"/>
        <v>0</v>
      </c>
      <c r="AS112" s="46">
        <f t="shared" si="447"/>
        <v>0</v>
      </c>
      <c r="AT112" s="46">
        <f t="shared" si="451"/>
        <v>0</v>
      </c>
      <c r="AU112" s="46">
        <f t="shared" si="455"/>
        <v>0</v>
      </c>
      <c r="AV112" s="46">
        <f t="shared" si="459"/>
        <v>0</v>
      </c>
      <c r="AW112" s="46">
        <f aca="true" t="shared" si="463" ref="AW112:AW121">IF($FH$2&gt;46,D67,0)</f>
        <v>0</v>
      </c>
      <c r="AX112" s="46">
        <f t="shared" si="364"/>
        <v>0</v>
      </c>
      <c r="AY112" s="46">
        <f t="shared" si="368"/>
        <v>0</v>
      </c>
      <c r="AZ112" s="46">
        <f t="shared" si="372"/>
        <v>0</v>
      </c>
      <c r="BA112" s="46">
        <f t="shared" si="376"/>
        <v>0</v>
      </c>
      <c r="BB112" s="46">
        <f t="shared" si="380"/>
        <v>0</v>
      </c>
      <c r="BC112" s="46">
        <f t="shared" si="301"/>
        <v>110</v>
      </c>
      <c r="BD112" s="6" t="e">
        <f>#REF!*BC112</f>
        <v>#REF!</v>
      </c>
      <c r="BE112" s="46">
        <f t="shared" si="245"/>
        <v>5995</v>
      </c>
      <c r="BF112" s="46">
        <f t="shared" si="423"/>
        <v>0</v>
      </c>
      <c r="BG112" s="46">
        <f t="shared" si="424"/>
        <v>0</v>
      </c>
      <c r="BH112" s="46">
        <f t="shared" si="428"/>
        <v>0</v>
      </c>
      <c r="BI112" s="46">
        <f t="shared" si="432"/>
        <v>0</v>
      </c>
      <c r="BJ112" s="46">
        <f t="shared" si="436"/>
        <v>0</v>
      </c>
      <c r="BK112" s="46">
        <f t="shared" si="440"/>
        <v>0</v>
      </c>
      <c r="BL112" s="46">
        <f t="shared" si="444"/>
        <v>0</v>
      </c>
      <c r="BM112" s="46">
        <f t="shared" si="448"/>
        <v>0</v>
      </c>
      <c r="BN112" s="46">
        <f t="shared" si="452"/>
        <v>0</v>
      </c>
      <c r="BO112" s="46">
        <f t="shared" si="456"/>
        <v>0</v>
      </c>
      <c r="BP112" s="46">
        <f t="shared" si="460"/>
        <v>0</v>
      </c>
      <c r="BQ112" s="46">
        <f aca="true" t="shared" si="464" ref="BQ112:BQ121">IF($FH$2&gt;13,BE100,0)</f>
        <v>0</v>
      </c>
      <c r="BR112" s="46">
        <f t="shared" si="365"/>
        <v>0</v>
      </c>
      <c r="BS112" s="46">
        <f t="shared" si="369"/>
        <v>0</v>
      </c>
      <c r="BT112" s="46">
        <f t="shared" si="373"/>
        <v>0</v>
      </c>
      <c r="BU112" s="46">
        <f t="shared" si="377"/>
        <v>0</v>
      </c>
      <c r="BV112" s="46">
        <f t="shared" si="381"/>
        <v>0</v>
      </c>
      <c r="BW112" s="46">
        <f t="shared" si="384"/>
        <v>0</v>
      </c>
      <c r="BX112" s="46">
        <f t="shared" si="387"/>
        <v>0</v>
      </c>
      <c r="BY112" s="46">
        <f t="shared" si="389"/>
        <v>0</v>
      </c>
      <c r="BZ112" s="46">
        <f t="shared" si="391"/>
        <v>0</v>
      </c>
      <c r="CA112" s="46">
        <f t="shared" si="393"/>
        <v>0</v>
      </c>
      <c r="CB112" s="46">
        <f t="shared" si="395"/>
        <v>0</v>
      </c>
      <c r="CC112" s="46">
        <f t="shared" si="397"/>
        <v>0</v>
      </c>
      <c r="CD112" s="46">
        <f t="shared" si="399"/>
        <v>0</v>
      </c>
      <c r="CE112" s="46">
        <f t="shared" si="401"/>
        <v>0</v>
      </c>
      <c r="CF112" s="46">
        <f t="shared" si="403"/>
        <v>0</v>
      </c>
      <c r="CG112" s="46">
        <f t="shared" si="405"/>
        <v>0</v>
      </c>
      <c r="CH112" s="46">
        <f t="shared" si="407"/>
        <v>0</v>
      </c>
      <c r="CI112" s="46">
        <f t="shared" si="409"/>
        <v>0</v>
      </c>
      <c r="CJ112" s="46">
        <f t="shared" si="412"/>
        <v>0</v>
      </c>
      <c r="CK112" s="46">
        <f t="shared" si="417"/>
        <v>0</v>
      </c>
      <c r="CL112" s="46">
        <f t="shared" si="420"/>
        <v>0</v>
      </c>
      <c r="CM112" s="46">
        <f t="shared" si="425"/>
        <v>0</v>
      </c>
      <c r="CN112" s="46">
        <f t="shared" si="429"/>
        <v>0</v>
      </c>
      <c r="CO112" s="46">
        <f t="shared" si="433"/>
        <v>0</v>
      </c>
      <c r="CP112" s="46">
        <f t="shared" si="437"/>
        <v>0</v>
      </c>
      <c r="CQ112" s="46">
        <f t="shared" si="441"/>
        <v>0</v>
      </c>
      <c r="CR112" s="46">
        <f t="shared" si="445"/>
        <v>0</v>
      </c>
      <c r="CS112" s="46">
        <f t="shared" si="449"/>
        <v>0</v>
      </c>
      <c r="CT112" s="46">
        <f t="shared" si="453"/>
        <v>0</v>
      </c>
      <c r="CU112" s="46">
        <f t="shared" si="457"/>
        <v>0</v>
      </c>
      <c r="CV112" s="46">
        <f t="shared" si="461"/>
        <v>0</v>
      </c>
      <c r="CW112" s="46">
        <f aca="true" t="shared" si="465" ref="CW112:CW121">IF($FH$2&gt;45,CM102,0)</f>
        <v>0</v>
      </c>
      <c r="CX112" s="46">
        <f t="shared" si="366"/>
        <v>0</v>
      </c>
      <c r="CY112" s="46">
        <f t="shared" si="370"/>
        <v>0</v>
      </c>
      <c r="CZ112" s="46">
        <f t="shared" si="374"/>
        <v>0</v>
      </c>
      <c r="DA112" s="46">
        <f t="shared" si="378"/>
        <v>0</v>
      </c>
      <c r="DB112" s="46">
        <f t="shared" si="382"/>
        <v>0</v>
      </c>
      <c r="DC112" s="46">
        <f t="shared" si="385"/>
        <v>0</v>
      </c>
      <c r="DD112" s="46">
        <f t="shared" si="303"/>
        <v>5995</v>
      </c>
      <c r="DE112" s="47" t="e">
        <f>#REF!*DD112</f>
        <v>#REF!</v>
      </c>
      <c r="FN112" s="15">
        <v>111</v>
      </c>
      <c r="FO112" s="69">
        <f t="shared" si="413"/>
        <v>110</v>
      </c>
      <c r="FP112" s="70">
        <f t="shared" si="410"/>
        <v>220</v>
      </c>
      <c r="FQ112" s="14">
        <f t="shared" si="310"/>
        <v>2200</v>
      </c>
      <c r="FR112" s="71">
        <f t="shared" si="414"/>
        <v>5995</v>
      </c>
      <c r="FS112" s="26">
        <f t="shared" si="316"/>
        <v>11990</v>
      </c>
      <c r="FT112" s="14">
        <f t="shared" si="311"/>
        <v>119900</v>
      </c>
      <c r="FU112" s="44">
        <f t="shared" si="312"/>
        <v>122100</v>
      </c>
      <c r="FV112" s="78">
        <f t="shared" si="322"/>
        <v>62951</v>
      </c>
    </row>
    <row r="113" spans="1:178" ht="87.75">
      <c r="A113" s="46">
        <v>112</v>
      </c>
      <c r="B113" s="46">
        <v>1</v>
      </c>
      <c r="C113" s="47" t="e">
        <f>#REF!</f>
        <v>#REF!</v>
      </c>
      <c r="D113" s="46">
        <v>111</v>
      </c>
      <c r="E113" s="46">
        <f t="shared" si="415"/>
        <v>0</v>
      </c>
      <c r="F113" s="46">
        <f t="shared" si="418"/>
        <v>0</v>
      </c>
      <c r="G113" s="46">
        <f t="shared" si="421"/>
        <v>0</v>
      </c>
      <c r="H113" s="46">
        <f t="shared" si="426"/>
        <v>0</v>
      </c>
      <c r="I113" s="46">
        <f t="shared" si="430"/>
        <v>0</v>
      </c>
      <c r="J113" s="46">
        <f t="shared" si="434"/>
        <v>0</v>
      </c>
      <c r="K113" s="46">
        <f t="shared" si="438"/>
        <v>0</v>
      </c>
      <c r="L113" s="46">
        <f t="shared" si="442"/>
        <v>0</v>
      </c>
      <c r="M113" s="46">
        <f t="shared" si="446"/>
        <v>0</v>
      </c>
      <c r="N113" s="46">
        <f t="shared" si="450"/>
        <v>0</v>
      </c>
      <c r="O113" s="46">
        <f t="shared" si="454"/>
        <v>0</v>
      </c>
      <c r="P113" s="46">
        <f t="shared" si="458"/>
        <v>0</v>
      </c>
      <c r="Q113" s="46">
        <f t="shared" si="462"/>
        <v>0</v>
      </c>
      <c r="R113" s="46">
        <f aca="true" t="shared" si="466" ref="R113:R121">IF($FH$2&gt;15,D99,0)</f>
        <v>0</v>
      </c>
      <c r="S113" s="46">
        <f t="shared" si="367"/>
        <v>0</v>
      </c>
      <c r="T113" s="46">
        <f t="shared" si="371"/>
        <v>0</v>
      </c>
      <c r="U113" s="46">
        <f t="shared" si="375"/>
        <v>0</v>
      </c>
      <c r="V113" s="46">
        <f t="shared" si="379"/>
        <v>0</v>
      </c>
      <c r="W113" s="46">
        <f t="shared" si="383"/>
        <v>0</v>
      </c>
      <c r="X113" s="46">
        <f t="shared" si="386"/>
        <v>0</v>
      </c>
      <c r="Y113" s="46">
        <f t="shared" si="388"/>
        <v>0</v>
      </c>
      <c r="Z113" s="46">
        <f t="shared" si="390"/>
        <v>0</v>
      </c>
      <c r="AA113" s="46">
        <f t="shared" si="392"/>
        <v>0</v>
      </c>
      <c r="AB113" s="46">
        <f t="shared" si="394"/>
        <v>0</v>
      </c>
      <c r="AC113" s="46">
        <f t="shared" si="396"/>
        <v>0</v>
      </c>
      <c r="AD113" s="46">
        <f t="shared" si="398"/>
        <v>0</v>
      </c>
      <c r="AE113" s="46">
        <f t="shared" si="400"/>
        <v>0</v>
      </c>
      <c r="AF113" s="46">
        <f t="shared" si="402"/>
        <v>0</v>
      </c>
      <c r="AG113" s="46">
        <f t="shared" si="404"/>
        <v>0</v>
      </c>
      <c r="AH113" s="46">
        <f t="shared" si="406"/>
        <v>0</v>
      </c>
      <c r="AI113" s="46">
        <f t="shared" si="408"/>
        <v>0</v>
      </c>
      <c r="AJ113" s="46">
        <f t="shared" si="411"/>
        <v>0</v>
      </c>
      <c r="AK113" s="46">
        <f t="shared" si="416"/>
        <v>0</v>
      </c>
      <c r="AL113" s="46">
        <f t="shared" si="419"/>
        <v>0</v>
      </c>
      <c r="AM113" s="46">
        <f t="shared" si="422"/>
        <v>0</v>
      </c>
      <c r="AN113" s="46">
        <f t="shared" si="427"/>
        <v>0</v>
      </c>
      <c r="AO113" s="46">
        <f t="shared" si="431"/>
        <v>0</v>
      </c>
      <c r="AP113" s="46">
        <f t="shared" si="435"/>
        <v>0</v>
      </c>
      <c r="AQ113" s="46">
        <f t="shared" si="439"/>
        <v>0</v>
      </c>
      <c r="AR113" s="46">
        <f t="shared" si="443"/>
        <v>0</v>
      </c>
      <c r="AS113" s="46">
        <f t="shared" si="447"/>
        <v>0</v>
      </c>
      <c r="AT113" s="46">
        <f t="shared" si="451"/>
        <v>0</v>
      </c>
      <c r="AU113" s="46">
        <f t="shared" si="455"/>
        <v>0</v>
      </c>
      <c r="AV113" s="46">
        <f t="shared" si="459"/>
        <v>0</v>
      </c>
      <c r="AW113" s="46">
        <f t="shared" si="463"/>
        <v>0</v>
      </c>
      <c r="AX113" s="46">
        <f aca="true" t="shared" si="467" ref="AX113:AX121">IF($FH$2&gt;47,D67,0)</f>
        <v>0</v>
      </c>
      <c r="AY113" s="46">
        <f t="shared" si="368"/>
        <v>0</v>
      </c>
      <c r="AZ113" s="46">
        <f t="shared" si="372"/>
        <v>0</v>
      </c>
      <c r="BA113" s="46">
        <f t="shared" si="376"/>
        <v>0</v>
      </c>
      <c r="BB113" s="46">
        <f t="shared" si="380"/>
        <v>0</v>
      </c>
      <c r="BC113" s="46">
        <f t="shared" si="301"/>
        <v>111</v>
      </c>
      <c r="BD113" s="6" t="e">
        <f>#REF!*BC113</f>
        <v>#REF!</v>
      </c>
      <c r="BE113" s="46">
        <f t="shared" si="245"/>
        <v>6105</v>
      </c>
      <c r="BF113" s="46">
        <f t="shared" si="423"/>
        <v>0</v>
      </c>
      <c r="BG113" s="46">
        <f t="shared" si="424"/>
        <v>0</v>
      </c>
      <c r="BH113" s="46">
        <f t="shared" si="428"/>
        <v>0</v>
      </c>
      <c r="BI113" s="46">
        <f t="shared" si="432"/>
        <v>0</v>
      </c>
      <c r="BJ113" s="46">
        <f t="shared" si="436"/>
        <v>0</v>
      </c>
      <c r="BK113" s="46">
        <f t="shared" si="440"/>
        <v>0</v>
      </c>
      <c r="BL113" s="46">
        <f t="shared" si="444"/>
        <v>0</v>
      </c>
      <c r="BM113" s="46">
        <f t="shared" si="448"/>
        <v>0</v>
      </c>
      <c r="BN113" s="46">
        <f t="shared" si="452"/>
        <v>0</v>
      </c>
      <c r="BO113" s="46">
        <f t="shared" si="456"/>
        <v>0</v>
      </c>
      <c r="BP113" s="46">
        <f t="shared" si="460"/>
        <v>0</v>
      </c>
      <c r="BQ113" s="46">
        <f t="shared" si="464"/>
        <v>0</v>
      </c>
      <c r="BR113" s="46">
        <f aca="true" t="shared" si="468" ref="BR113:BR121">IF($FH$2&gt;14,BE100,0)</f>
        <v>0</v>
      </c>
      <c r="BS113" s="46">
        <f t="shared" si="369"/>
        <v>0</v>
      </c>
      <c r="BT113" s="46">
        <f t="shared" si="373"/>
        <v>0</v>
      </c>
      <c r="BU113" s="46">
        <f t="shared" si="377"/>
        <v>0</v>
      </c>
      <c r="BV113" s="46">
        <f t="shared" si="381"/>
        <v>0</v>
      </c>
      <c r="BW113" s="46">
        <f t="shared" si="384"/>
        <v>0</v>
      </c>
      <c r="BX113" s="46">
        <f t="shared" si="387"/>
        <v>0</v>
      </c>
      <c r="BY113" s="46">
        <f t="shared" si="389"/>
        <v>0</v>
      </c>
      <c r="BZ113" s="46">
        <f t="shared" si="391"/>
        <v>0</v>
      </c>
      <c r="CA113" s="46">
        <f t="shared" si="393"/>
        <v>0</v>
      </c>
      <c r="CB113" s="46">
        <f t="shared" si="395"/>
        <v>0</v>
      </c>
      <c r="CC113" s="46">
        <f t="shared" si="397"/>
        <v>0</v>
      </c>
      <c r="CD113" s="46">
        <f t="shared" si="399"/>
        <v>0</v>
      </c>
      <c r="CE113" s="46">
        <f t="shared" si="401"/>
        <v>0</v>
      </c>
      <c r="CF113" s="46">
        <f t="shared" si="403"/>
        <v>0</v>
      </c>
      <c r="CG113" s="46">
        <f t="shared" si="405"/>
        <v>0</v>
      </c>
      <c r="CH113" s="46">
        <f t="shared" si="407"/>
        <v>0</v>
      </c>
      <c r="CI113" s="46">
        <f t="shared" si="409"/>
        <v>0</v>
      </c>
      <c r="CJ113" s="46">
        <f t="shared" si="412"/>
        <v>0</v>
      </c>
      <c r="CK113" s="46">
        <f t="shared" si="417"/>
        <v>0</v>
      </c>
      <c r="CL113" s="46">
        <f t="shared" si="420"/>
        <v>0</v>
      </c>
      <c r="CM113" s="46">
        <f t="shared" si="425"/>
        <v>0</v>
      </c>
      <c r="CN113" s="46">
        <f t="shared" si="429"/>
        <v>0</v>
      </c>
      <c r="CO113" s="46">
        <f t="shared" si="433"/>
        <v>0</v>
      </c>
      <c r="CP113" s="46">
        <f t="shared" si="437"/>
        <v>0</v>
      </c>
      <c r="CQ113" s="46">
        <f t="shared" si="441"/>
        <v>0</v>
      </c>
      <c r="CR113" s="46">
        <f t="shared" si="445"/>
        <v>0</v>
      </c>
      <c r="CS113" s="46">
        <f t="shared" si="449"/>
        <v>0</v>
      </c>
      <c r="CT113" s="46">
        <f t="shared" si="453"/>
        <v>0</v>
      </c>
      <c r="CU113" s="46">
        <f t="shared" si="457"/>
        <v>0</v>
      </c>
      <c r="CV113" s="46">
        <f t="shared" si="461"/>
        <v>0</v>
      </c>
      <c r="CW113" s="46">
        <f t="shared" si="465"/>
        <v>0</v>
      </c>
      <c r="CX113" s="46">
        <f aca="true" t="shared" si="469" ref="CX113:CX121">IF($FH$2&gt;46,CN103,0)</f>
        <v>0</v>
      </c>
      <c r="CY113" s="46">
        <f t="shared" si="370"/>
        <v>0</v>
      </c>
      <c r="CZ113" s="46">
        <f t="shared" si="374"/>
        <v>0</v>
      </c>
      <c r="DA113" s="46">
        <f t="shared" si="378"/>
        <v>0</v>
      </c>
      <c r="DB113" s="46">
        <f t="shared" si="382"/>
        <v>0</v>
      </c>
      <c r="DC113" s="46">
        <f t="shared" si="385"/>
        <v>0</v>
      </c>
      <c r="DD113" s="46">
        <f t="shared" si="303"/>
        <v>6105</v>
      </c>
      <c r="DE113" s="47" t="e">
        <f>#REF!*DD113</f>
        <v>#REF!</v>
      </c>
      <c r="FN113" s="15">
        <v>112</v>
      </c>
      <c r="FO113" s="69">
        <f t="shared" si="413"/>
        <v>111</v>
      </c>
      <c r="FP113" s="70">
        <f t="shared" si="410"/>
        <v>222</v>
      </c>
      <c r="FQ113" s="14">
        <f t="shared" si="310"/>
        <v>2220</v>
      </c>
      <c r="FR113" s="71">
        <f t="shared" si="414"/>
        <v>6105</v>
      </c>
      <c r="FS113" s="26">
        <f t="shared" si="316"/>
        <v>12210</v>
      </c>
      <c r="FT113" s="14">
        <f t="shared" si="311"/>
        <v>122100</v>
      </c>
      <c r="FU113" s="44">
        <f t="shared" si="312"/>
        <v>124320</v>
      </c>
      <c r="FV113" s="78">
        <f t="shared" si="322"/>
        <v>84707</v>
      </c>
    </row>
    <row r="114" spans="1:178" ht="87.75">
      <c r="A114" s="46">
        <v>113</v>
      </c>
      <c r="B114" s="46">
        <v>1</v>
      </c>
      <c r="C114" s="47" t="e">
        <f>#REF!</f>
        <v>#REF!</v>
      </c>
      <c r="D114" s="46">
        <v>112</v>
      </c>
      <c r="E114" s="46">
        <f t="shared" si="415"/>
        <v>0</v>
      </c>
      <c r="F114" s="46">
        <f t="shared" si="418"/>
        <v>0</v>
      </c>
      <c r="G114" s="46">
        <f t="shared" si="421"/>
        <v>0</v>
      </c>
      <c r="H114" s="46">
        <f t="shared" si="426"/>
        <v>0</v>
      </c>
      <c r="I114" s="46">
        <f t="shared" si="430"/>
        <v>0</v>
      </c>
      <c r="J114" s="46">
        <f t="shared" si="434"/>
        <v>0</v>
      </c>
      <c r="K114" s="46">
        <f t="shared" si="438"/>
        <v>0</v>
      </c>
      <c r="L114" s="46">
        <f t="shared" si="442"/>
        <v>0</v>
      </c>
      <c r="M114" s="46">
        <f t="shared" si="446"/>
        <v>0</v>
      </c>
      <c r="N114" s="46">
        <f t="shared" si="450"/>
        <v>0</v>
      </c>
      <c r="O114" s="46">
        <f t="shared" si="454"/>
        <v>0</v>
      </c>
      <c r="P114" s="46">
        <f t="shared" si="458"/>
        <v>0</v>
      </c>
      <c r="Q114" s="46">
        <f t="shared" si="462"/>
        <v>0</v>
      </c>
      <c r="R114" s="46">
        <f t="shared" si="466"/>
        <v>0</v>
      </c>
      <c r="S114" s="46">
        <f aca="true" t="shared" si="470" ref="S114:S121">IF($FH$2&gt;16,D99,0)</f>
        <v>0</v>
      </c>
      <c r="T114" s="46">
        <f t="shared" si="371"/>
        <v>0</v>
      </c>
      <c r="U114" s="46">
        <f t="shared" si="375"/>
        <v>0</v>
      </c>
      <c r="V114" s="46">
        <f t="shared" si="379"/>
        <v>0</v>
      </c>
      <c r="W114" s="46">
        <f t="shared" si="383"/>
        <v>0</v>
      </c>
      <c r="X114" s="46">
        <f t="shared" si="386"/>
        <v>0</v>
      </c>
      <c r="Y114" s="46">
        <f t="shared" si="388"/>
        <v>0</v>
      </c>
      <c r="Z114" s="46">
        <f t="shared" si="390"/>
        <v>0</v>
      </c>
      <c r="AA114" s="46">
        <f t="shared" si="392"/>
        <v>0</v>
      </c>
      <c r="AB114" s="46">
        <f t="shared" si="394"/>
        <v>0</v>
      </c>
      <c r="AC114" s="46">
        <f t="shared" si="396"/>
        <v>0</v>
      </c>
      <c r="AD114" s="46">
        <f t="shared" si="398"/>
        <v>0</v>
      </c>
      <c r="AE114" s="46">
        <f t="shared" si="400"/>
        <v>0</v>
      </c>
      <c r="AF114" s="46">
        <f t="shared" si="402"/>
        <v>0</v>
      </c>
      <c r="AG114" s="46">
        <f t="shared" si="404"/>
        <v>0</v>
      </c>
      <c r="AH114" s="46">
        <f t="shared" si="406"/>
        <v>0</v>
      </c>
      <c r="AI114" s="46">
        <f t="shared" si="408"/>
        <v>0</v>
      </c>
      <c r="AJ114" s="46">
        <f t="shared" si="411"/>
        <v>0</v>
      </c>
      <c r="AK114" s="46">
        <f t="shared" si="416"/>
        <v>0</v>
      </c>
      <c r="AL114" s="46">
        <f t="shared" si="419"/>
        <v>0</v>
      </c>
      <c r="AM114" s="46">
        <f t="shared" si="422"/>
        <v>0</v>
      </c>
      <c r="AN114" s="46">
        <f t="shared" si="427"/>
        <v>0</v>
      </c>
      <c r="AO114" s="46">
        <f t="shared" si="431"/>
        <v>0</v>
      </c>
      <c r="AP114" s="46">
        <f t="shared" si="435"/>
        <v>0</v>
      </c>
      <c r="AQ114" s="46">
        <f t="shared" si="439"/>
        <v>0</v>
      </c>
      <c r="AR114" s="46">
        <f t="shared" si="443"/>
        <v>0</v>
      </c>
      <c r="AS114" s="46">
        <f t="shared" si="447"/>
        <v>0</v>
      </c>
      <c r="AT114" s="46">
        <f t="shared" si="451"/>
        <v>0</v>
      </c>
      <c r="AU114" s="46">
        <f t="shared" si="455"/>
        <v>0</v>
      </c>
      <c r="AV114" s="46">
        <f t="shared" si="459"/>
        <v>0</v>
      </c>
      <c r="AW114" s="46">
        <f t="shared" si="463"/>
        <v>0</v>
      </c>
      <c r="AX114" s="46">
        <f t="shared" si="467"/>
        <v>0</v>
      </c>
      <c r="AY114" s="46">
        <f aca="true" t="shared" si="471" ref="AY114:AY121">IF($FH$2&gt;48,D67,0)</f>
        <v>0</v>
      </c>
      <c r="AZ114" s="46">
        <f t="shared" si="372"/>
        <v>0</v>
      </c>
      <c r="BA114" s="46">
        <f t="shared" si="376"/>
        <v>0</v>
      </c>
      <c r="BB114" s="46">
        <f t="shared" si="380"/>
        <v>0</v>
      </c>
      <c r="BC114" s="46">
        <f t="shared" si="301"/>
        <v>112</v>
      </c>
      <c r="BD114" s="6" t="e">
        <f>#REF!*BC114</f>
        <v>#REF!</v>
      </c>
      <c r="BE114" s="46">
        <f t="shared" si="245"/>
        <v>6216</v>
      </c>
      <c r="BF114" s="46">
        <f t="shared" si="423"/>
        <v>0</v>
      </c>
      <c r="BG114" s="46">
        <f t="shared" si="424"/>
        <v>0</v>
      </c>
      <c r="BH114" s="46">
        <f t="shared" si="428"/>
        <v>0</v>
      </c>
      <c r="BI114" s="46">
        <f t="shared" si="432"/>
        <v>0</v>
      </c>
      <c r="BJ114" s="46">
        <f t="shared" si="436"/>
        <v>0</v>
      </c>
      <c r="BK114" s="46">
        <f t="shared" si="440"/>
        <v>0</v>
      </c>
      <c r="BL114" s="46">
        <f t="shared" si="444"/>
        <v>0</v>
      </c>
      <c r="BM114" s="46">
        <f t="shared" si="448"/>
        <v>0</v>
      </c>
      <c r="BN114" s="46">
        <f t="shared" si="452"/>
        <v>0</v>
      </c>
      <c r="BO114" s="46">
        <f t="shared" si="456"/>
        <v>0</v>
      </c>
      <c r="BP114" s="46">
        <f t="shared" si="460"/>
        <v>0</v>
      </c>
      <c r="BQ114" s="46">
        <f t="shared" si="464"/>
        <v>0</v>
      </c>
      <c r="BR114" s="46">
        <f t="shared" si="468"/>
        <v>0</v>
      </c>
      <c r="BS114" s="46">
        <f aca="true" t="shared" si="472" ref="BS114:BS121">IF($FH$2&gt;15,BE100,0)</f>
        <v>0</v>
      </c>
      <c r="BT114" s="46">
        <f t="shared" si="373"/>
        <v>0</v>
      </c>
      <c r="BU114" s="46">
        <f t="shared" si="377"/>
        <v>0</v>
      </c>
      <c r="BV114" s="46">
        <f t="shared" si="381"/>
        <v>0</v>
      </c>
      <c r="BW114" s="46">
        <f t="shared" si="384"/>
        <v>0</v>
      </c>
      <c r="BX114" s="46">
        <f t="shared" si="387"/>
        <v>0</v>
      </c>
      <c r="BY114" s="46">
        <f t="shared" si="389"/>
        <v>0</v>
      </c>
      <c r="BZ114" s="46">
        <f t="shared" si="391"/>
        <v>0</v>
      </c>
      <c r="CA114" s="46">
        <f t="shared" si="393"/>
        <v>0</v>
      </c>
      <c r="CB114" s="46">
        <f t="shared" si="395"/>
        <v>0</v>
      </c>
      <c r="CC114" s="46">
        <f t="shared" si="397"/>
        <v>0</v>
      </c>
      <c r="CD114" s="46">
        <f t="shared" si="399"/>
        <v>0</v>
      </c>
      <c r="CE114" s="46">
        <f t="shared" si="401"/>
        <v>0</v>
      </c>
      <c r="CF114" s="46">
        <f t="shared" si="403"/>
        <v>0</v>
      </c>
      <c r="CG114" s="46">
        <f t="shared" si="405"/>
        <v>0</v>
      </c>
      <c r="CH114" s="46">
        <f t="shared" si="407"/>
        <v>0</v>
      </c>
      <c r="CI114" s="46">
        <f t="shared" si="409"/>
        <v>0</v>
      </c>
      <c r="CJ114" s="46">
        <f t="shared" si="412"/>
        <v>0</v>
      </c>
      <c r="CK114" s="46">
        <f t="shared" si="417"/>
        <v>0</v>
      </c>
      <c r="CL114" s="46">
        <f t="shared" si="420"/>
        <v>0</v>
      </c>
      <c r="CM114" s="46">
        <f t="shared" si="425"/>
        <v>0</v>
      </c>
      <c r="CN114" s="46">
        <f t="shared" si="429"/>
        <v>0</v>
      </c>
      <c r="CO114" s="46">
        <f t="shared" si="433"/>
        <v>0</v>
      </c>
      <c r="CP114" s="46">
        <f t="shared" si="437"/>
        <v>0</v>
      </c>
      <c r="CQ114" s="46">
        <f t="shared" si="441"/>
        <v>0</v>
      </c>
      <c r="CR114" s="46">
        <f t="shared" si="445"/>
        <v>0</v>
      </c>
      <c r="CS114" s="46">
        <f t="shared" si="449"/>
        <v>0</v>
      </c>
      <c r="CT114" s="46">
        <f t="shared" si="453"/>
        <v>0</v>
      </c>
      <c r="CU114" s="46">
        <f t="shared" si="457"/>
        <v>0</v>
      </c>
      <c r="CV114" s="46">
        <f t="shared" si="461"/>
        <v>0</v>
      </c>
      <c r="CW114" s="46">
        <f t="shared" si="465"/>
        <v>0</v>
      </c>
      <c r="CX114" s="46">
        <f t="shared" si="469"/>
        <v>0</v>
      </c>
      <c r="CY114" s="46">
        <f aca="true" t="shared" si="473" ref="CY114:CY121">IF($FH$2&gt;47,CO104,0)</f>
        <v>0</v>
      </c>
      <c r="CZ114" s="46">
        <f t="shared" si="374"/>
        <v>0</v>
      </c>
      <c r="DA114" s="46">
        <f t="shared" si="378"/>
        <v>0</v>
      </c>
      <c r="DB114" s="46">
        <f t="shared" si="382"/>
        <v>0</v>
      </c>
      <c r="DC114" s="46">
        <f t="shared" si="385"/>
        <v>0</v>
      </c>
      <c r="DD114" s="46">
        <f t="shared" si="303"/>
        <v>6216</v>
      </c>
      <c r="DE114" s="47" t="e">
        <f>#REF!*DD114</f>
        <v>#REF!</v>
      </c>
      <c r="FN114" s="15">
        <v>113</v>
      </c>
      <c r="FO114" s="69">
        <f t="shared" si="413"/>
        <v>112</v>
      </c>
      <c r="FP114" s="70">
        <f t="shared" si="410"/>
        <v>224</v>
      </c>
      <c r="FQ114" s="14">
        <f t="shared" si="310"/>
        <v>2240</v>
      </c>
      <c r="FR114" s="71">
        <f t="shared" si="414"/>
        <v>6216</v>
      </c>
      <c r="FS114" s="26">
        <f t="shared" si="316"/>
        <v>12432</v>
      </c>
      <c r="FT114" s="14">
        <f t="shared" si="311"/>
        <v>124320</v>
      </c>
      <c r="FU114" s="44">
        <f t="shared" si="312"/>
        <v>126560</v>
      </c>
      <c r="FV114" s="78">
        <f t="shared" si="322"/>
        <v>106855</v>
      </c>
    </row>
    <row r="115" spans="1:178" ht="87.75">
      <c r="A115" s="46">
        <v>114</v>
      </c>
      <c r="B115" s="46">
        <v>1</v>
      </c>
      <c r="C115" s="47" t="e">
        <f>#REF!</f>
        <v>#REF!</v>
      </c>
      <c r="D115" s="46">
        <v>113</v>
      </c>
      <c r="E115" s="46">
        <f t="shared" si="415"/>
        <v>0</v>
      </c>
      <c r="F115" s="46">
        <f t="shared" si="418"/>
        <v>0</v>
      </c>
      <c r="G115" s="46">
        <f t="shared" si="421"/>
        <v>0</v>
      </c>
      <c r="H115" s="46">
        <f t="shared" si="426"/>
        <v>0</v>
      </c>
      <c r="I115" s="46">
        <f t="shared" si="430"/>
        <v>0</v>
      </c>
      <c r="J115" s="46">
        <f t="shared" si="434"/>
        <v>0</v>
      </c>
      <c r="K115" s="46">
        <f t="shared" si="438"/>
        <v>0</v>
      </c>
      <c r="L115" s="46">
        <f t="shared" si="442"/>
        <v>0</v>
      </c>
      <c r="M115" s="46">
        <f t="shared" si="446"/>
        <v>0</v>
      </c>
      <c r="N115" s="46">
        <f t="shared" si="450"/>
        <v>0</v>
      </c>
      <c r="O115" s="46">
        <f t="shared" si="454"/>
        <v>0</v>
      </c>
      <c r="P115" s="46">
        <f t="shared" si="458"/>
        <v>0</v>
      </c>
      <c r="Q115" s="46">
        <f t="shared" si="462"/>
        <v>0</v>
      </c>
      <c r="R115" s="46">
        <f t="shared" si="466"/>
        <v>0</v>
      </c>
      <c r="S115" s="46">
        <f t="shared" si="470"/>
        <v>0</v>
      </c>
      <c r="T115" s="46">
        <f aca="true" t="shared" si="474" ref="T115:T121">IF($FH$2&gt;17,D99,0)</f>
        <v>0</v>
      </c>
      <c r="U115" s="46">
        <f t="shared" si="375"/>
        <v>0</v>
      </c>
      <c r="V115" s="46">
        <f t="shared" si="379"/>
        <v>0</v>
      </c>
      <c r="W115" s="46">
        <f t="shared" si="383"/>
        <v>0</v>
      </c>
      <c r="X115" s="46">
        <f t="shared" si="386"/>
        <v>0</v>
      </c>
      <c r="Y115" s="46">
        <f t="shared" si="388"/>
        <v>0</v>
      </c>
      <c r="Z115" s="46">
        <f t="shared" si="390"/>
        <v>0</v>
      </c>
      <c r="AA115" s="46">
        <f t="shared" si="392"/>
        <v>0</v>
      </c>
      <c r="AB115" s="46">
        <f t="shared" si="394"/>
        <v>0</v>
      </c>
      <c r="AC115" s="46">
        <f t="shared" si="396"/>
        <v>0</v>
      </c>
      <c r="AD115" s="46">
        <f t="shared" si="398"/>
        <v>0</v>
      </c>
      <c r="AE115" s="46">
        <f t="shared" si="400"/>
        <v>0</v>
      </c>
      <c r="AF115" s="46">
        <f t="shared" si="402"/>
        <v>0</v>
      </c>
      <c r="AG115" s="46">
        <f t="shared" si="404"/>
        <v>0</v>
      </c>
      <c r="AH115" s="46">
        <f t="shared" si="406"/>
        <v>0</v>
      </c>
      <c r="AI115" s="46">
        <f t="shared" si="408"/>
        <v>0</v>
      </c>
      <c r="AJ115" s="46">
        <f t="shared" si="411"/>
        <v>0</v>
      </c>
      <c r="AK115" s="46">
        <f t="shared" si="416"/>
        <v>0</v>
      </c>
      <c r="AL115" s="46">
        <f t="shared" si="419"/>
        <v>0</v>
      </c>
      <c r="AM115" s="46">
        <f t="shared" si="422"/>
        <v>0</v>
      </c>
      <c r="AN115" s="46">
        <f t="shared" si="427"/>
        <v>0</v>
      </c>
      <c r="AO115" s="46">
        <f t="shared" si="431"/>
        <v>0</v>
      </c>
      <c r="AP115" s="46">
        <f t="shared" si="435"/>
        <v>0</v>
      </c>
      <c r="AQ115" s="46">
        <f t="shared" si="439"/>
        <v>0</v>
      </c>
      <c r="AR115" s="46">
        <f t="shared" si="443"/>
        <v>0</v>
      </c>
      <c r="AS115" s="46">
        <f t="shared" si="447"/>
        <v>0</v>
      </c>
      <c r="AT115" s="46">
        <f t="shared" si="451"/>
        <v>0</v>
      </c>
      <c r="AU115" s="46">
        <f t="shared" si="455"/>
        <v>0</v>
      </c>
      <c r="AV115" s="46">
        <f t="shared" si="459"/>
        <v>0</v>
      </c>
      <c r="AW115" s="46">
        <f t="shared" si="463"/>
        <v>0</v>
      </c>
      <c r="AX115" s="46">
        <f t="shared" si="467"/>
        <v>0</v>
      </c>
      <c r="AY115" s="46">
        <f t="shared" si="471"/>
        <v>0</v>
      </c>
      <c r="AZ115" s="46">
        <f aca="true" t="shared" si="475" ref="AZ115:AZ121">IF($FH$2&gt;49,D67,0)</f>
        <v>0</v>
      </c>
      <c r="BA115" s="46">
        <f t="shared" si="376"/>
        <v>0</v>
      </c>
      <c r="BB115" s="46">
        <f t="shared" si="380"/>
        <v>0</v>
      </c>
      <c r="BC115" s="46">
        <f t="shared" si="301"/>
        <v>113</v>
      </c>
      <c r="BD115" s="6" t="e">
        <f>#REF!*BC115</f>
        <v>#REF!</v>
      </c>
      <c r="BE115" s="46">
        <f aca="true" t="shared" si="476" ref="BE115:BE121">BE114+(BE114-BE113+1)</f>
        <v>6328</v>
      </c>
      <c r="BF115" s="46">
        <f t="shared" si="423"/>
        <v>0</v>
      </c>
      <c r="BG115" s="46">
        <f t="shared" si="424"/>
        <v>0</v>
      </c>
      <c r="BH115" s="46">
        <f t="shared" si="428"/>
        <v>0</v>
      </c>
      <c r="BI115" s="46">
        <f t="shared" si="432"/>
        <v>0</v>
      </c>
      <c r="BJ115" s="46">
        <f t="shared" si="436"/>
        <v>0</v>
      </c>
      <c r="BK115" s="46">
        <f t="shared" si="440"/>
        <v>0</v>
      </c>
      <c r="BL115" s="46">
        <f t="shared" si="444"/>
        <v>0</v>
      </c>
      <c r="BM115" s="46">
        <f t="shared" si="448"/>
        <v>0</v>
      </c>
      <c r="BN115" s="46">
        <f t="shared" si="452"/>
        <v>0</v>
      </c>
      <c r="BO115" s="46">
        <f t="shared" si="456"/>
        <v>0</v>
      </c>
      <c r="BP115" s="46">
        <f t="shared" si="460"/>
        <v>0</v>
      </c>
      <c r="BQ115" s="46">
        <f t="shared" si="464"/>
        <v>0</v>
      </c>
      <c r="BR115" s="46">
        <f t="shared" si="468"/>
        <v>0</v>
      </c>
      <c r="BS115" s="46">
        <f t="shared" si="472"/>
        <v>0</v>
      </c>
      <c r="BT115" s="46">
        <f aca="true" t="shared" si="477" ref="BT115:BT121">IF($FH$2&gt;16,BE100,0)</f>
        <v>0</v>
      </c>
      <c r="BU115" s="46">
        <f t="shared" si="377"/>
        <v>0</v>
      </c>
      <c r="BV115" s="46">
        <f t="shared" si="381"/>
        <v>0</v>
      </c>
      <c r="BW115" s="46">
        <f t="shared" si="384"/>
        <v>0</v>
      </c>
      <c r="BX115" s="46">
        <f t="shared" si="387"/>
        <v>0</v>
      </c>
      <c r="BY115" s="46">
        <f t="shared" si="389"/>
        <v>0</v>
      </c>
      <c r="BZ115" s="46">
        <f t="shared" si="391"/>
        <v>0</v>
      </c>
      <c r="CA115" s="46">
        <f t="shared" si="393"/>
        <v>0</v>
      </c>
      <c r="CB115" s="46">
        <f t="shared" si="395"/>
        <v>0</v>
      </c>
      <c r="CC115" s="46">
        <f t="shared" si="397"/>
        <v>0</v>
      </c>
      <c r="CD115" s="46">
        <f t="shared" si="399"/>
        <v>0</v>
      </c>
      <c r="CE115" s="46">
        <f t="shared" si="401"/>
        <v>0</v>
      </c>
      <c r="CF115" s="46">
        <f t="shared" si="403"/>
        <v>0</v>
      </c>
      <c r="CG115" s="46">
        <f t="shared" si="405"/>
        <v>0</v>
      </c>
      <c r="CH115" s="46">
        <f t="shared" si="407"/>
        <v>0</v>
      </c>
      <c r="CI115" s="46">
        <f t="shared" si="409"/>
        <v>0</v>
      </c>
      <c r="CJ115" s="46">
        <f t="shared" si="412"/>
        <v>0</v>
      </c>
      <c r="CK115" s="46">
        <f t="shared" si="417"/>
        <v>0</v>
      </c>
      <c r="CL115" s="46">
        <f t="shared" si="420"/>
        <v>0</v>
      </c>
      <c r="CM115" s="46">
        <f t="shared" si="425"/>
        <v>0</v>
      </c>
      <c r="CN115" s="46">
        <f t="shared" si="429"/>
        <v>0</v>
      </c>
      <c r="CO115" s="46">
        <f t="shared" si="433"/>
        <v>0</v>
      </c>
      <c r="CP115" s="46">
        <f t="shared" si="437"/>
        <v>0</v>
      </c>
      <c r="CQ115" s="46">
        <f t="shared" si="441"/>
        <v>0</v>
      </c>
      <c r="CR115" s="46">
        <f t="shared" si="445"/>
        <v>0</v>
      </c>
      <c r="CS115" s="46">
        <f t="shared" si="449"/>
        <v>0</v>
      </c>
      <c r="CT115" s="46">
        <f t="shared" si="453"/>
        <v>0</v>
      </c>
      <c r="CU115" s="46">
        <f t="shared" si="457"/>
        <v>0</v>
      </c>
      <c r="CV115" s="46">
        <f t="shared" si="461"/>
        <v>0</v>
      </c>
      <c r="CW115" s="46">
        <f t="shared" si="465"/>
        <v>0</v>
      </c>
      <c r="CX115" s="46">
        <f t="shared" si="469"/>
        <v>0</v>
      </c>
      <c r="CY115" s="46">
        <f t="shared" si="473"/>
        <v>0</v>
      </c>
      <c r="CZ115" s="46">
        <f aca="true" t="shared" si="478" ref="CZ115:CZ121">IF($FH$2&gt;48,CP105,0)</f>
        <v>0</v>
      </c>
      <c r="DA115" s="46">
        <f t="shared" si="378"/>
        <v>0</v>
      </c>
      <c r="DB115" s="46">
        <f t="shared" si="382"/>
        <v>0</v>
      </c>
      <c r="DC115" s="46">
        <f t="shared" si="385"/>
        <v>0</v>
      </c>
      <c r="DD115" s="46">
        <f t="shared" si="303"/>
        <v>6328</v>
      </c>
      <c r="DE115" s="47" t="e">
        <f>#REF!*DD115</f>
        <v>#REF!</v>
      </c>
      <c r="FN115" s="15">
        <v>114</v>
      </c>
      <c r="FO115" s="69">
        <f t="shared" si="413"/>
        <v>113</v>
      </c>
      <c r="FP115" s="70">
        <f t="shared" si="410"/>
        <v>226</v>
      </c>
      <c r="FQ115" s="14">
        <f t="shared" si="310"/>
        <v>2260</v>
      </c>
      <c r="FR115" s="71">
        <f t="shared" si="414"/>
        <v>6328</v>
      </c>
      <c r="FS115" s="26">
        <f t="shared" si="316"/>
        <v>12656</v>
      </c>
      <c r="FT115" s="14">
        <f t="shared" si="311"/>
        <v>126560</v>
      </c>
      <c r="FU115" s="44">
        <f t="shared" si="312"/>
        <v>128820</v>
      </c>
      <c r="FV115" s="78">
        <f t="shared" si="322"/>
        <v>129398.5</v>
      </c>
    </row>
    <row r="116" spans="1:178" ht="87.75">
      <c r="A116" s="46">
        <v>115</v>
      </c>
      <c r="B116" s="46">
        <v>1</v>
      </c>
      <c r="C116" s="47" t="e">
        <f>#REF!</f>
        <v>#REF!</v>
      </c>
      <c r="D116" s="46">
        <v>114</v>
      </c>
      <c r="E116" s="46">
        <f t="shared" si="415"/>
        <v>0</v>
      </c>
      <c r="F116" s="46">
        <f t="shared" si="418"/>
        <v>0</v>
      </c>
      <c r="G116" s="46">
        <f t="shared" si="421"/>
        <v>0</v>
      </c>
      <c r="H116" s="46">
        <f t="shared" si="426"/>
        <v>0</v>
      </c>
      <c r="I116" s="46">
        <f t="shared" si="430"/>
        <v>0</v>
      </c>
      <c r="J116" s="46">
        <f t="shared" si="434"/>
        <v>0</v>
      </c>
      <c r="K116" s="46">
        <f t="shared" si="438"/>
        <v>0</v>
      </c>
      <c r="L116" s="46">
        <f t="shared" si="442"/>
        <v>0</v>
      </c>
      <c r="M116" s="46">
        <f t="shared" si="446"/>
        <v>0</v>
      </c>
      <c r="N116" s="46">
        <f t="shared" si="450"/>
        <v>0</v>
      </c>
      <c r="O116" s="46">
        <f t="shared" si="454"/>
        <v>0</v>
      </c>
      <c r="P116" s="46">
        <f t="shared" si="458"/>
        <v>0</v>
      </c>
      <c r="Q116" s="46">
        <f t="shared" si="462"/>
        <v>0</v>
      </c>
      <c r="R116" s="46">
        <f t="shared" si="466"/>
        <v>0</v>
      </c>
      <c r="S116" s="46">
        <f t="shared" si="470"/>
        <v>0</v>
      </c>
      <c r="T116" s="46">
        <f t="shared" si="474"/>
        <v>0</v>
      </c>
      <c r="U116" s="46">
        <f aca="true" t="shared" si="479" ref="U116:U121">IF($FH$2&gt;18,D99,0)</f>
        <v>0</v>
      </c>
      <c r="V116" s="46">
        <f t="shared" si="379"/>
        <v>0</v>
      </c>
      <c r="W116" s="46">
        <f t="shared" si="383"/>
        <v>0</v>
      </c>
      <c r="X116" s="46">
        <f t="shared" si="386"/>
        <v>0</v>
      </c>
      <c r="Y116" s="46">
        <f t="shared" si="388"/>
        <v>0</v>
      </c>
      <c r="Z116" s="46">
        <f t="shared" si="390"/>
        <v>0</v>
      </c>
      <c r="AA116" s="46">
        <f t="shared" si="392"/>
        <v>0</v>
      </c>
      <c r="AB116" s="46">
        <f t="shared" si="394"/>
        <v>0</v>
      </c>
      <c r="AC116" s="46">
        <f t="shared" si="396"/>
        <v>0</v>
      </c>
      <c r="AD116" s="46">
        <f t="shared" si="398"/>
        <v>0</v>
      </c>
      <c r="AE116" s="46">
        <f t="shared" si="400"/>
        <v>0</v>
      </c>
      <c r="AF116" s="46">
        <f t="shared" si="402"/>
        <v>0</v>
      </c>
      <c r="AG116" s="46">
        <f t="shared" si="404"/>
        <v>0</v>
      </c>
      <c r="AH116" s="46">
        <f t="shared" si="406"/>
        <v>0</v>
      </c>
      <c r="AI116" s="46">
        <f t="shared" si="408"/>
        <v>0</v>
      </c>
      <c r="AJ116" s="46">
        <f t="shared" si="411"/>
        <v>0</v>
      </c>
      <c r="AK116" s="46">
        <f t="shared" si="416"/>
        <v>0</v>
      </c>
      <c r="AL116" s="46">
        <f t="shared" si="419"/>
        <v>0</v>
      </c>
      <c r="AM116" s="46">
        <f t="shared" si="422"/>
        <v>0</v>
      </c>
      <c r="AN116" s="46">
        <f t="shared" si="427"/>
        <v>0</v>
      </c>
      <c r="AO116" s="46">
        <f t="shared" si="431"/>
        <v>0</v>
      </c>
      <c r="AP116" s="46">
        <f t="shared" si="435"/>
        <v>0</v>
      </c>
      <c r="AQ116" s="46">
        <f t="shared" si="439"/>
        <v>0</v>
      </c>
      <c r="AR116" s="46">
        <f t="shared" si="443"/>
        <v>0</v>
      </c>
      <c r="AS116" s="46">
        <f t="shared" si="447"/>
        <v>0</v>
      </c>
      <c r="AT116" s="46">
        <f t="shared" si="451"/>
        <v>0</v>
      </c>
      <c r="AU116" s="46">
        <f t="shared" si="455"/>
        <v>0</v>
      </c>
      <c r="AV116" s="46">
        <f t="shared" si="459"/>
        <v>0</v>
      </c>
      <c r="AW116" s="46">
        <f t="shared" si="463"/>
        <v>0</v>
      </c>
      <c r="AX116" s="46">
        <f t="shared" si="467"/>
        <v>0</v>
      </c>
      <c r="AY116" s="46">
        <f t="shared" si="471"/>
        <v>0</v>
      </c>
      <c r="AZ116" s="46">
        <f t="shared" si="475"/>
        <v>0</v>
      </c>
      <c r="BA116" s="46">
        <f aca="true" t="shared" si="480" ref="BA116:BA121">IF($FH$2&gt;50,D67,0)</f>
        <v>0</v>
      </c>
      <c r="BB116" s="46">
        <f t="shared" si="380"/>
        <v>0</v>
      </c>
      <c r="BC116" s="46">
        <f t="shared" si="301"/>
        <v>114</v>
      </c>
      <c r="BD116" s="6" t="e">
        <f>#REF!*BC116</f>
        <v>#REF!</v>
      </c>
      <c r="BE116" s="46">
        <f t="shared" si="476"/>
        <v>6441</v>
      </c>
      <c r="BF116" s="46">
        <f t="shared" si="423"/>
        <v>0</v>
      </c>
      <c r="BG116" s="46">
        <f t="shared" si="424"/>
        <v>0</v>
      </c>
      <c r="BH116" s="46">
        <f t="shared" si="428"/>
        <v>0</v>
      </c>
      <c r="BI116" s="46">
        <f t="shared" si="432"/>
        <v>0</v>
      </c>
      <c r="BJ116" s="46">
        <f t="shared" si="436"/>
        <v>0</v>
      </c>
      <c r="BK116" s="46">
        <f t="shared" si="440"/>
        <v>0</v>
      </c>
      <c r="BL116" s="46">
        <f t="shared" si="444"/>
        <v>0</v>
      </c>
      <c r="BM116" s="46">
        <f t="shared" si="448"/>
        <v>0</v>
      </c>
      <c r="BN116" s="46">
        <f t="shared" si="452"/>
        <v>0</v>
      </c>
      <c r="BO116" s="46">
        <f t="shared" si="456"/>
        <v>0</v>
      </c>
      <c r="BP116" s="46">
        <f t="shared" si="460"/>
        <v>0</v>
      </c>
      <c r="BQ116" s="46">
        <f t="shared" si="464"/>
        <v>0</v>
      </c>
      <c r="BR116" s="46">
        <f t="shared" si="468"/>
        <v>0</v>
      </c>
      <c r="BS116" s="46">
        <f t="shared" si="472"/>
        <v>0</v>
      </c>
      <c r="BT116" s="46">
        <f t="shared" si="477"/>
        <v>0</v>
      </c>
      <c r="BU116" s="46">
        <f aca="true" t="shared" si="481" ref="BU116:BU121">IF($FH$2&gt;17,BK106,0)</f>
        <v>0</v>
      </c>
      <c r="BV116" s="46">
        <f t="shared" si="381"/>
        <v>0</v>
      </c>
      <c r="BW116" s="46">
        <f t="shared" si="384"/>
        <v>0</v>
      </c>
      <c r="BX116" s="46">
        <f t="shared" si="387"/>
        <v>0</v>
      </c>
      <c r="BY116" s="46">
        <f t="shared" si="389"/>
        <v>0</v>
      </c>
      <c r="BZ116" s="46">
        <f t="shared" si="391"/>
        <v>0</v>
      </c>
      <c r="CA116" s="46">
        <f t="shared" si="393"/>
        <v>0</v>
      </c>
      <c r="CB116" s="46">
        <f t="shared" si="395"/>
        <v>0</v>
      </c>
      <c r="CC116" s="46">
        <f t="shared" si="397"/>
        <v>0</v>
      </c>
      <c r="CD116" s="46">
        <f t="shared" si="399"/>
        <v>0</v>
      </c>
      <c r="CE116" s="46">
        <f t="shared" si="401"/>
        <v>0</v>
      </c>
      <c r="CF116" s="46">
        <f t="shared" si="403"/>
        <v>0</v>
      </c>
      <c r="CG116" s="46">
        <f t="shared" si="405"/>
        <v>0</v>
      </c>
      <c r="CH116" s="46">
        <f t="shared" si="407"/>
        <v>0</v>
      </c>
      <c r="CI116" s="46">
        <f t="shared" si="409"/>
        <v>0</v>
      </c>
      <c r="CJ116" s="46">
        <f t="shared" si="412"/>
        <v>0</v>
      </c>
      <c r="CK116" s="46">
        <f t="shared" si="417"/>
        <v>0</v>
      </c>
      <c r="CL116" s="46">
        <f t="shared" si="420"/>
        <v>0</v>
      </c>
      <c r="CM116" s="46">
        <f t="shared" si="425"/>
        <v>0</v>
      </c>
      <c r="CN116" s="46">
        <f t="shared" si="429"/>
        <v>0</v>
      </c>
      <c r="CO116" s="46">
        <f t="shared" si="433"/>
        <v>0</v>
      </c>
      <c r="CP116" s="46">
        <f t="shared" si="437"/>
        <v>0</v>
      </c>
      <c r="CQ116" s="46">
        <f t="shared" si="441"/>
        <v>0</v>
      </c>
      <c r="CR116" s="46">
        <f t="shared" si="445"/>
        <v>0</v>
      </c>
      <c r="CS116" s="46">
        <f t="shared" si="449"/>
        <v>0</v>
      </c>
      <c r="CT116" s="46">
        <f t="shared" si="453"/>
        <v>0</v>
      </c>
      <c r="CU116" s="46">
        <f t="shared" si="457"/>
        <v>0</v>
      </c>
      <c r="CV116" s="46">
        <f t="shared" si="461"/>
        <v>0</v>
      </c>
      <c r="CW116" s="46">
        <f t="shared" si="465"/>
        <v>0</v>
      </c>
      <c r="CX116" s="46">
        <f t="shared" si="469"/>
        <v>0</v>
      </c>
      <c r="CY116" s="46">
        <f t="shared" si="473"/>
        <v>0</v>
      </c>
      <c r="CZ116" s="46">
        <f t="shared" si="478"/>
        <v>0</v>
      </c>
      <c r="DA116" s="46">
        <f aca="true" t="shared" si="482" ref="DA116:DA121">IF($FH$2&gt;49,CQ106,0)</f>
        <v>0</v>
      </c>
      <c r="DB116" s="46">
        <f t="shared" si="382"/>
        <v>0</v>
      </c>
      <c r="DC116" s="46">
        <f t="shared" si="385"/>
        <v>0</v>
      </c>
      <c r="DD116" s="46">
        <f t="shared" si="303"/>
        <v>6441</v>
      </c>
      <c r="DE116" s="47" t="e">
        <f>#REF!*DD116</f>
        <v>#REF!</v>
      </c>
      <c r="FN116" s="15">
        <v>115</v>
      </c>
      <c r="FO116" s="69">
        <f t="shared" si="413"/>
        <v>114</v>
      </c>
      <c r="FP116" s="70">
        <f t="shared" si="410"/>
        <v>228</v>
      </c>
      <c r="FQ116" s="14">
        <f t="shared" si="310"/>
        <v>2280</v>
      </c>
      <c r="FR116" s="71">
        <f t="shared" si="414"/>
        <v>6441</v>
      </c>
      <c r="FS116" s="26">
        <f t="shared" si="316"/>
        <v>12882</v>
      </c>
      <c r="FT116" s="14">
        <f t="shared" si="311"/>
        <v>128820</v>
      </c>
      <c r="FU116" s="44">
        <f t="shared" si="312"/>
        <v>131100</v>
      </c>
      <c r="FV116" s="78">
        <f t="shared" si="322"/>
        <v>152341</v>
      </c>
    </row>
    <row r="117" spans="1:178" ht="87.75">
      <c r="A117" s="46">
        <v>116</v>
      </c>
      <c r="B117" s="46">
        <v>1</v>
      </c>
      <c r="C117" s="47" t="e">
        <f>#REF!</f>
        <v>#REF!</v>
      </c>
      <c r="D117" s="46">
        <v>115</v>
      </c>
      <c r="E117" s="46">
        <f t="shared" si="415"/>
        <v>0</v>
      </c>
      <c r="F117" s="46">
        <f t="shared" si="418"/>
        <v>0</v>
      </c>
      <c r="G117" s="46">
        <f t="shared" si="421"/>
        <v>0</v>
      </c>
      <c r="H117" s="46">
        <f t="shared" si="426"/>
        <v>0</v>
      </c>
      <c r="I117" s="46">
        <f t="shared" si="430"/>
        <v>0</v>
      </c>
      <c r="J117" s="46">
        <f t="shared" si="434"/>
        <v>0</v>
      </c>
      <c r="K117" s="46">
        <f t="shared" si="438"/>
        <v>0</v>
      </c>
      <c r="L117" s="46">
        <f t="shared" si="442"/>
        <v>0</v>
      </c>
      <c r="M117" s="46">
        <f t="shared" si="446"/>
        <v>0</v>
      </c>
      <c r="N117" s="46">
        <f t="shared" si="450"/>
        <v>0</v>
      </c>
      <c r="O117" s="46">
        <f t="shared" si="454"/>
        <v>0</v>
      </c>
      <c r="P117" s="46">
        <f t="shared" si="458"/>
        <v>0</v>
      </c>
      <c r="Q117" s="46">
        <f t="shared" si="462"/>
        <v>0</v>
      </c>
      <c r="R117" s="46">
        <f t="shared" si="466"/>
        <v>0</v>
      </c>
      <c r="S117" s="46">
        <f t="shared" si="470"/>
        <v>0</v>
      </c>
      <c r="T117" s="46">
        <f t="shared" si="474"/>
        <v>0</v>
      </c>
      <c r="U117" s="46">
        <f t="shared" si="479"/>
        <v>0</v>
      </c>
      <c r="V117" s="46">
        <f>IF($FH$2&gt;19,D99,0)</f>
        <v>0</v>
      </c>
      <c r="W117" s="46">
        <f t="shared" si="383"/>
        <v>0</v>
      </c>
      <c r="X117" s="46">
        <f t="shared" si="386"/>
        <v>0</v>
      </c>
      <c r="Y117" s="46">
        <f t="shared" si="388"/>
        <v>0</v>
      </c>
      <c r="Z117" s="46">
        <f t="shared" si="390"/>
        <v>0</v>
      </c>
      <c r="AA117" s="46">
        <f t="shared" si="392"/>
        <v>0</v>
      </c>
      <c r="AB117" s="46">
        <f t="shared" si="394"/>
        <v>0</v>
      </c>
      <c r="AC117" s="46">
        <f t="shared" si="396"/>
        <v>0</v>
      </c>
      <c r="AD117" s="46">
        <f t="shared" si="398"/>
        <v>0</v>
      </c>
      <c r="AE117" s="46">
        <f t="shared" si="400"/>
        <v>0</v>
      </c>
      <c r="AF117" s="46">
        <f t="shared" si="402"/>
        <v>0</v>
      </c>
      <c r="AG117" s="46">
        <f t="shared" si="404"/>
        <v>0</v>
      </c>
      <c r="AH117" s="46">
        <f t="shared" si="406"/>
        <v>0</v>
      </c>
      <c r="AI117" s="46">
        <f t="shared" si="408"/>
        <v>0</v>
      </c>
      <c r="AJ117" s="46">
        <f t="shared" si="411"/>
        <v>0</v>
      </c>
      <c r="AK117" s="46">
        <f t="shared" si="416"/>
        <v>0</v>
      </c>
      <c r="AL117" s="46">
        <f t="shared" si="419"/>
        <v>0</v>
      </c>
      <c r="AM117" s="46">
        <f t="shared" si="422"/>
        <v>0</v>
      </c>
      <c r="AN117" s="46">
        <f t="shared" si="427"/>
        <v>0</v>
      </c>
      <c r="AO117" s="46">
        <f t="shared" si="431"/>
        <v>0</v>
      </c>
      <c r="AP117" s="46">
        <f t="shared" si="435"/>
        <v>0</v>
      </c>
      <c r="AQ117" s="46">
        <f t="shared" si="439"/>
        <v>0</v>
      </c>
      <c r="AR117" s="46">
        <f t="shared" si="443"/>
        <v>0</v>
      </c>
      <c r="AS117" s="46">
        <f t="shared" si="447"/>
        <v>0</v>
      </c>
      <c r="AT117" s="46">
        <f t="shared" si="451"/>
        <v>0</v>
      </c>
      <c r="AU117" s="46">
        <f t="shared" si="455"/>
        <v>0</v>
      </c>
      <c r="AV117" s="46">
        <f t="shared" si="459"/>
        <v>0</v>
      </c>
      <c r="AW117" s="46">
        <f t="shared" si="463"/>
        <v>0</v>
      </c>
      <c r="AX117" s="46">
        <f t="shared" si="467"/>
        <v>0</v>
      </c>
      <c r="AY117" s="46">
        <f t="shared" si="471"/>
        <v>0</v>
      </c>
      <c r="AZ117" s="46">
        <f t="shared" si="475"/>
        <v>0</v>
      </c>
      <c r="BA117" s="46">
        <f t="shared" si="480"/>
        <v>0</v>
      </c>
      <c r="BB117" s="46">
        <f>IF($FH$2&gt;51,D67,0)</f>
        <v>0</v>
      </c>
      <c r="BC117" s="46">
        <f t="shared" si="301"/>
        <v>115</v>
      </c>
      <c r="BD117" s="6" t="e">
        <f>#REF!*BC117</f>
        <v>#REF!</v>
      </c>
      <c r="BE117" s="46">
        <f t="shared" si="476"/>
        <v>6555</v>
      </c>
      <c r="BF117" s="46">
        <f t="shared" si="423"/>
        <v>0</v>
      </c>
      <c r="BG117" s="46">
        <f t="shared" si="424"/>
        <v>0</v>
      </c>
      <c r="BH117" s="46">
        <f t="shared" si="428"/>
        <v>0</v>
      </c>
      <c r="BI117" s="46">
        <f t="shared" si="432"/>
        <v>0</v>
      </c>
      <c r="BJ117" s="46">
        <f t="shared" si="436"/>
        <v>0</v>
      </c>
      <c r="BK117" s="46">
        <f t="shared" si="440"/>
        <v>0</v>
      </c>
      <c r="BL117" s="46">
        <f t="shared" si="444"/>
        <v>0</v>
      </c>
      <c r="BM117" s="46">
        <f t="shared" si="448"/>
        <v>0</v>
      </c>
      <c r="BN117" s="46">
        <f t="shared" si="452"/>
        <v>0</v>
      </c>
      <c r="BO117" s="46">
        <f t="shared" si="456"/>
        <v>0</v>
      </c>
      <c r="BP117" s="46">
        <f t="shared" si="460"/>
        <v>0</v>
      </c>
      <c r="BQ117" s="46">
        <f t="shared" si="464"/>
        <v>0</v>
      </c>
      <c r="BR117" s="46">
        <f t="shared" si="468"/>
        <v>0</v>
      </c>
      <c r="BS117" s="46">
        <f t="shared" si="472"/>
        <v>0</v>
      </c>
      <c r="BT117" s="46">
        <f t="shared" si="477"/>
        <v>0</v>
      </c>
      <c r="BU117" s="46">
        <f t="shared" si="481"/>
        <v>0</v>
      </c>
      <c r="BV117" s="46">
        <f>IF($FH$2&gt;18,BL107,0)</f>
        <v>0</v>
      </c>
      <c r="BW117" s="46">
        <f t="shared" si="384"/>
        <v>0</v>
      </c>
      <c r="BX117" s="46">
        <f t="shared" si="387"/>
        <v>0</v>
      </c>
      <c r="BY117" s="46">
        <f t="shared" si="389"/>
        <v>0</v>
      </c>
      <c r="BZ117" s="46">
        <f t="shared" si="391"/>
        <v>0</v>
      </c>
      <c r="CA117" s="46">
        <f t="shared" si="393"/>
        <v>0</v>
      </c>
      <c r="CB117" s="46">
        <f t="shared" si="395"/>
        <v>0</v>
      </c>
      <c r="CC117" s="46">
        <f t="shared" si="397"/>
        <v>0</v>
      </c>
      <c r="CD117" s="46">
        <f t="shared" si="399"/>
        <v>0</v>
      </c>
      <c r="CE117" s="46">
        <f t="shared" si="401"/>
        <v>0</v>
      </c>
      <c r="CF117" s="46">
        <f t="shared" si="403"/>
        <v>0</v>
      </c>
      <c r="CG117" s="46">
        <f t="shared" si="405"/>
        <v>0</v>
      </c>
      <c r="CH117" s="46">
        <f t="shared" si="407"/>
        <v>0</v>
      </c>
      <c r="CI117" s="46">
        <f t="shared" si="409"/>
        <v>0</v>
      </c>
      <c r="CJ117" s="46">
        <f t="shared" si="412"/>
        <v>0</v>
      </c>
      <c r="CK117" s="46">
        <f t="shared" si="417"/>
        <v>0</v>
      </c>
      <c r="CL117" s="46">
        <f t="shared" si="420"/>
        <v>0</v>
      </c>
      <c r="CM117" s="46">
        <f t="shared" si="425"/>
        <v>0</v>
      </c>
      <c r="CN117" s="46">
        <f t="shared" si="429"/>
        <v>0</v>
      </c>
      <c r="CO117" s="46">
        <f t="shared" si="433"/>
        <v>0</v>
      </c>
      <c r="CP117" s="46">
        <f t="shared" si="437"/>
        <v>0</v>
      </c>
      <c r="CQ117" s="46">
        <f t="shared" si="441"/>
        <v>0</v>
      </c>
      <c r="CR117" s="46">
        <f t="shared" si="445"/>
        <v>0</v>
      </c>
      <c r="CS117" s="46">
        <f t="shared" si="449"/>
        <v>0</v>
      </c>
      <c r="CT117" s="46">
        <f t="shared" si="453"/>
        <v>0</v>
      </c>
      <c r="CU117" s="46">
        <f t="shared" si="457"/>
        <v>0</v>
      </c>
      <c r="CV117" s="46">
        <f t="shared" si="461"/>
        <v>0</v>
      </c>
      <c r="CW117" s="46">
        <f t="shared" si="465"/>
        <v>0</v>
      </c>
      <c r="CX117" s="46">
        <f t="shared" si="469"/>
        <v>0</v>
      </c>
      <c r="CY117" s="46">
        <f t="shared" si="473"/>
        <v>0</v>
      </c>
      <c r="CZ117" s="46">
        <f t="shared" si="478"/>
        <v>0</v>
      </c>
      <c r="DA117" s="46">
        <f t="shared" si="482"/>
        <v>0</v>
      </c>
      <c r="DB117" s="46">
        <f>IF($FH$2&gt;50,CR107,0)</f>
        <v>0</v>
      </c>
      <c r="DC117" s="46">
        <f t="shared" si="385"/>
        <v>0</v>
      </c>
      <c r="DD117" s="46">
        <f t="shared" si="303"/>
        <v>6555</v>
      </c>
      <c r="DE117" s="47" t="e">
        <f>#REF!*DD117</f>
        <v>#REF!</v>
      </c>
      <c r="FN117" s="15">
        <v>116</v>
      </c>
      <c r="FO117" s="69">
        <f t="shared" si="413"/>
        <v>115</v>
      </c>
      <c r="FP117" s="70">
        <f t="shared" si="410"/>
        <v>230</v>
      </c>
      <c r="FQ117" s="14">
        <f t="shared" si="310"/>
        <v>2300</v>
      </c>
      <c r="FR117" s="71">
        <f t="shared" si="414"/>
        <v>6555</v>
      </c>
      <c r="FS117" s="26">
        <f t="shared" si="316"/>
        <v>13110</v>
      </c>
      <c r="FT117" s="14">
        <f t="shared" si="311"/>
        <v>131100</v>
      </c>
      <c r="FU117" s="44">
        <f t="shared" si="312"/>
        <v>133400</v>
      </c>
      <c r="FV117" s="78">
        <f t="shared" si="322"/>
        <v>175686</v>
      </c>
    </row>
    <row r="118" spans="1:178" ht="87.75">
      <c r="A118" s="46">
        <v>117</v>
      </c>
      <c r="B118" s="46">
        <v>1</v>
      </c>
      <c r="C118" s="47" t="e">
        <f>#REF!</f>
        <v>#REF!</v>
      </c>
      <c r="D118" s="46">
        <v>116</v>
      </c>
      <c r="E118" s="46">
        <f t="shared" si="415"/>
        <v>0</v>
      </c>
      <c r="F118" s="46">
        <f t="shared" si="418"/>
        <v>0</v>
      </c>
      <c r="G118" s="46">
        <f t="shared" si="421"/>
        <v>0</v>
      </c>
      <c r="H118" s="46">
        <f t="shared" si="426"/>
        <v>0</v>
      </c>
      <c r="I118" s="46">
        <f t="shared" si="430"/>
        <v>0</v>
      </c>
      <c r="J118" s="46">
        <f t="shared" si="434"/>
        <v>0</v>
      </c>
      <c r="K118" s="46">
        <f t="shared" si="438"/>
        <v>0</v>
      </c>
      <c r="L118" s="46">
        <f t="shared" si="442"/>
        <v>0</v>
      </c>
      <c r="M118" s="46">
        <f t="shared" si="446"/>
        <v>0</v>
      </c>
      <c r="N118" s="46">
        <f t="shared" si="450"/>
        <v>0</v>
      </c>
      <c r="O118" s="46">
        <f t="shared" si="454"/>
        <v>0</v>
      </c>
      <c r="P118" s="46">
        <f t="shared" si="458"/>
        <v>0</v>
      </c>
      <c r="Q118" s="46">
        <f t="shared" si="462"/>
        <v>0</v>
      </c>
      <c r="R118" s="46">
        <f t="shared" si="466"/>
        <v>0</v>
      </c>
      <c r="S118" s="46">
        <f t="shared" si="470"/>
        <v>0</v>
      </c>
      <c r="T118" s="46">
        <f t="shared" si="474"/>
        <v>0</v>
      </c>
      <c r="U118" s="46">
        <f t="shared" si="479"/>
        <v>0</v>
      </c>
      <c r="V118" s="46">
        <f>IF($FH$2&gt;19,D100,0)</f>
        <v>0</v>
      </c>
      <c r="W118" s="46">
        <f>IF($FH$2&gt;20,D99,0)</f>
        <v>0</v>
      </c>
      <c r="X118" s="46">
        <f t="shared" si="386"/>
        <v>0</v>
      </c>
      <c r="Y118" s="46">
        <f t="shared" si="388"/>
        <v>0</v>
      </c>
      <c r="Z118" s="46">
        <f t="shared" si="390"/>
        <v>0</v>
      </c>
      <c r="AA118" s="46">
        <f t="shared" si="392"/>
        <v>0</v>
      </c>
      <c r="AB118" s="46">
        <f t="shared" si="394"/>
        <v>0</v>
      </c>
      <c r="AC118" s="46">
        <f t="shared" si="396"/>
        <v>0</v>
      </c>
      <c r="AD118" s="46">
        <f t="shared" si="398"/>
        <v>0</v>
      </c>
      <c r="AE118" s="46">
        <f t="shared" si="400"/>
        <v>0</v>
      </c>
      <c r="AF118" s="46">
        <f t="shared" si="402"/>
        <v>0</v>
      </c>
      <c r="AG118" s="46">
        <f t="shared" si="404"/>
        <v>0</v>
      </c>
      <c r="AH118" s="46">
        <f t="shared" si="406"/>
        <v>0</v>
      </c>
      <c r="AI118" s="46">
        <f t="shared" si="408"/>
        <v>0</v>
      </c>
      <c r="AJ118" s="46">
        <f t="shared" si="411"/>
        <v>0</v>
      </c>
      <c r="AK118" s="46">
        <f t="shared" si="416"/>
        <v>0</v>
      </c>
      <c r="AL118" s="46">
        <f t="shared" si="419"/>
        <v>0</v>
      </c>
      <c r="AM118" s="46">
        <f t="shared" si="422"/>
        <v>0</v>
      </c>
      <c r="AN118" s="46">
        <f t="shared" si="427"/>
        <v>0</v>
      </c>
      <c r="AO118" s="46">
        <f t="shared" si="431"/>
        <v>0</v>
      </c>
      <c r="AP118" s="46">
        <f t="shared" si="435"/>
        <v>0</v>
      </c>
      <c r="AQ118" s="46">
        <f t="shared" si="439"/>
        <v>0</v>
      </c>
      <c r="AR118" s="46">
        <f t="shared" si="443"/>
        <v>0</v>
      </c>
      <c r="AS118" s="46">
        <f t="shared" si="447"/>
        <v>0</v>
      </c>
      <c r="AT118" s="46">
        <f t="shared" si="451"/>
        <v>0</v>
      </c>
      <c r="AU118" s="46">
        <f t="shared" si="455"/>
        <v>0</v>
      </c>
      <c r="AV118" s="46">
        <f t="shared" si="459"/>
        <v>0</v>
      </c>
      <c r="AW118" s="46">
        <f t="shared" si="463"/>
        <v>0</v>
      </c>
      <c r="AX118" s="46">
        <f t="shared" si="467"/>
        <v>0</v>
      </c>
      <c r="AY118" s="46">
        <f t="shared" si="471"/>
        <v>0</v>
      </c>
      <c r="AZ118" s="46">
        <f t="shared" si="475"/>
        <v>0</v>
      </c>
      <c r="BA118" s="46">
        <f t="shared" si="480"/>
        <v>0</v>
      </c>
      <c r="BB118" s="46">
        <f>IF($FH$2&gt;51,D68,0)</f>
        <v>0</v>
      </c>
      <c r="BC118" s="46">
        <f t="shared" si="301"/>
        <v>116</v>
      </c>
      <c r="BD118" s="6" t="e">
        <f>#REF!*BC118</f>
        <v>#REF!</v>
      </c>
      <c r="BE118" s="46">
        <f t="shared" si="476"/>
        <v>6670</v>
      </c>
      <c r="BF118" s="46">
        <f t="shared" si="423"/>
        <v>0</v>
      </c>
      <c r="BG118" s="46">
        <f t="shared" si="424"/>
        <v>0</v>
      </c>
      <c r="BH118" s="46">
        <f t="shared" si="428"/>
        <v>0</v>
      </c>
      <c r="BI118" s="46">
        <f t="shared" si="432"/>
        <v>0</v>
      </c>
      <c r="BJ118" s="46">
        <f t="shared" si="436"/>
        <v>0</v>
      </c>
      <c r="BK118" s="46">
        <f t="shared" si="440"/>
        <v>0</v>
      </c>
      <c r="BL118" s="46">
        <f t="shared" si="444"/>
        <v>0</v>
      </c>
      <c r="BM118" s="46">
        <f t="shared" si="448"/>
        <v>0</v>
      </c>
      <c r="BN118" s="46">
        <f t="shared" si="452"/>
        <v>0</v>
      </c>
      <c r="BO118" s="46">
        <f t="shared" si="456"/>
        <v>0</v>
      </c>
      <c r="BP118" s="46">
        <f t="shared" si="460"/>
        <v>0</v>
      </c>
      <c r="BQ118" s="46">
        <f t="shared" si="464"/>
        <v>0</v>
      </c>
      <c r="BR118" s="46">
        <f t="shared" si="468"/>
        <v>0</v>
      </c>
      <c r="BS118" s="46">
        <f t="shared" si="472"/>
        <v>0</v>
      </c>
      <c r="BT118" s="46">
        <f t="shared" si="477"/>
        <v>0</v>
      </c>
      <c r="BU118" s="46">
        <f t="shared" si="481"/>
        <v>0</v>
      </c>
      <c r="BV118" s="46">
        <f>IF($FH$2&gt;18,BL108,0)</f>
        <v>0</v>
      </c>
      <c r="BW118" s="46">
        <f>IF($FH$2&gt;19,BM108,0)</f>
        <v>0</v>
      </c>
      <c r="BX118" s="46">
        <f t="shared" si="387"/>
        <v>0</v>
      </c>
      <c r="BY118" s="46">
        <f t="shared" si="389"/>
        <v>0</v>
      </c>
      <c r="BZ118" s="46">
        <f t="shared" si="391"/>
        <v>0</v>
      </c>
      <c r="CA118" s="46">
        <f t="shared" si="393"/>
        <v>0</v>
      </c>
      <c r="CB118" s="46">
        <f t="shared" si="395"/>
        <v>0</v>
      </c>
      <c r="CC118" s="46">
        <f t="shared" si="397"/>
        <v>0</v>
      </c>
      <c r="CD118" s="46">
        <f t="shared" si="399"/>
        <v>0</v>
      </c>
      <c r="CE118" s="46">
        <f t="shared" si="401"/>
        <v>0</v>
      </c>
      <c r="CF118" s="46">
        <f t="shared" si="403"/>
        <v>0</v>
      </c>
      <c r="CG118" s="46">
        <f t="shared" si="405"/>
        <v>0</v>
      </c>
      <c r="CH118" s="46">
        <f t="shared" si="407"/>
        <v>0</v>
      </c>
      <c r="CI118" s="46">
        <f t="shared" si="409"/>
        <v>0</v>
      </c>
      <c r="CJ118" s="46">
        <f t="shared" si="412"/>
        <v>0</v>
      </c>
      <c r="CK118" s="46">
        <f t="shared" si="417"/>
        <v>0</v>
      </c>
      <c r="CL118" s="46">
        <f t="shared" si="420"/>
        <v>0</v>
      </c>
      <c r="CM118" s="46">
        <f t="shared" si="425"/>
        <v>0</v>
      </c>
      <c r="CN118" s="46">
        <f t="shared" si="429"/>
        <v>0</v>
      </c>
      <c r="CO118" s="46">
        <f t="shared" si="433"/>
        <v>0</v>
      </c>
      <c r="CP118" s="46">
        <f t="shared" si="437"/>
        <v>0</v>
      </c>
      <c r="CQ118" s="46">
        <f t="shared" si="441"/>
        <v>0</v>
      </c>
      <c r="CR118" s="46">
        <f t="shared" si="445"/>
        <v>0</v>
      </c>
      <c r="CS118" s="46">
        <f t="shared" si="449"/>
        <v>0</v>
      </c>
      <c r="CT118" s="46">
        <f t="shared" si="453"/>
        <v>0</v>
      </c>
      <c r="CU118" s="46">
        <f t="shared" si="457"/>
        <v>0</v>
      </c>
      <c r="CV118" s="46">
        <f t="shared" si="461"/>
        <v>0</v>
      </c>
      <c r="CW118" s="46">
        <f t="shared" si="465"/>
        <v>0</v>
      </c>
      <c r="CX118" s="46">
        <f t="shared" si="469"/>
        <v>0</v>
      </c>
      <c r="CY118" s="46">
        <f t="shared" si="473"/>
        <v>0</v>
      </c>
      <c r="CZ118" s="46">
        <f t="shared" si="478"/>
        <v>0</v>
      </c>
      <c r="DA118" s="46">
        <f t="shared" si="482"/>
        <v>0</v>
      </c>
      <c r="DB118" s="46">
        <f>IF($FH$2&gt;50,CR108,0)</f>
        <v>0</v>
      </c>
      <c r="DC118" s="46">
        <f>IF($FH$2&gt;51,CS108,0)</f>
        <v>0</v>
      </c>
      <c r="DD118" s="46">
        <f t="shared" si="303"/>
        <v>6670</v>
      </c>
      <c r="DE118" s="47" t="e">
        <f>#REF!*DD118</f>
        <v>#REF!</v>
      </c>
      <c r="FN118" s="15">
        <v>117</v>
      </c>
      <c r="FO118" s="69">
        <f t="shared" si="413"/>
        <v>116</v>
      </c>
      <c r="FP118" s="70">
        <f t="shared" si="410"/>
        <v>232</v>
      </c>
      <c r="FQ118" s="14">
        <f t="shared" si="310"/>
        <v>2320</v>
      </c>
      <c r="FR118" s="71">
        <f t="shared" si="414"/>
        <v>6670</v>
      </c>
      <c r="FS118" s="26">
        <f t="shared" si="316"/>
        <v>13340</v>
      </c>
      <c r="FT118" s="14">
        <f t="shared" si="311"/>
        <v>133400</v>
      </c>
      <c r="FU118" s="44">
        <f t="shared" si="312"/>
        <v>135720</v>
      </c>
      <c r="FV118" s="78">
        <f t="shared" si="322"/>
        <v>199437</v>
      </c>
    </row>
    <row r="119" spans="1:178" ht="87.75">
      <c r="A119" s="46">
        <v>118</v>
      </c>
      <c r="B119" s="46">
        <v>1</v>
      </c>
      <c r="C119" s="47" t="e">
        <f>#REF!</f>
        <v>#REF!</v>
      </c>
      <c r="D119" s="46">
        <v>117</v>
      </c>
      <c r="E119" s="46">
        <f t="shared" si="415"/>
        <v>0</v>
      </c>
      <c r="F119" s="46">
        <f t="shared" si="418"/>
        <v>0</v>
      </c>
      <c r="G119" s="46">
        <f t="shared" si="421"/>
        <v>0</v>
      </c>
      <c r="H119" s="46">
        <f t="shared" si="426"/>
        <v>0</v>
      </c>
      <c r="I119" s="46">
        <f t="shared" si="430"/>
        <v>0</v>
      </c>
      <c r="J119" s="46">
        <f t="shared" si="434"/>
        <v>0</v>
      </c>
      <c r="K119" s="46">
        <f t="shared" si="438"/>
        <v>0</v>
      </c>
      <c r="L119" s="46">
        <f t="shared" si="442"/>
        <v>0</v>
      </c>
      <c r="M119" s="46">
        <f t="shared" si="446"/>
        <v>0</v>
      </c>
      <c r="N119" s="46">
        <f t="shared" si="450"/>
        <v>0</v>
      </c>
      <c r="O119" s="46">
        <f t="shared" si="454"/>
        <v>0</v>
      </c>
      <c r="P119" s="46">
        <f t="shared" si="458"/>
        <v>0</v>
      </c>
      <c r="Q119" s="46">
        <f t="shared" si="462"/>
        <v>0</v>
      </c>
      <c r="R119" s="46">
        <f t="shared" si="466"/>
        <v>0</v>
      </c>
      <c r="S119" s="46">
        <f t="shared" si="470"/>
        <v>0</v>
      </c>
      <c r="T119" s="46">
        <f t="shared" si="474"/>
        <v>0</v>
      </c>
      <c r="U119" s="46">
        <f t="shared" si="479"/>
        <v>0</v>
      </c>
      <c r="V119" s="46">
        <f>IF($FH$2&gt;19,D101,0)</f>
        <v>0</v>
      </c>
      <c r="W119" s="46">
        <f>IF($FH$2&gt;20,D100,0)</f>
        <v>0</v>
      </c>
      <c r="X119" s="46">
        <f>IF($FH$2&gt;21,D99,0)</f>
        <v>0</v>
      </c>
      <c r="Y119" s="46">
        <f t="shared" si="388"/>
        <v>0</v>
      </c>
      <c r="Z119" s="46">
        <f t="shared" si="390"/>
        <v>0</v>
      </c>
      <c r="AA119" s="46">
        <f t="shared" si="392"/>
        <v>0</v>
      </c>
      <c r="AB119" s="46">
        <f t="shared" si="394"/>
        <v>0</v>
      </c>
      <c r="AC119" s="46">
        <f t="shared" si="396"/>
        <v>0</v>
      </c>
      <c r="AD119" s="46">
        <f t="shared" si="398"/>
        <v>0</v>
      </c>
      <c r="AE119" s="46">
        <f t="shared" si="400"/>
        <v>0</v>
      </c>
      <c r="AF119" s="46">
        <f t="shared" si="402"/>
        <v>0</v>
      </c>
      <c r="AG119" s="46">
        <f t="shared" si="404"/>
        <v>0</v>
      </c>
      <c r="AH119" s="46">
        <f t="shared" si="406"/>
        <v>0</v>
      </c>
      <c r="AI119" s="46">
        <f t="shared" si="408"/>
        <v>0</v>
      </c>
      <c r="AJ119" s="46">
        <f t="shared" si="411"/>
        <v>0</v>
      </c>
      <c r="AK119" s="46">
        <f t="shared" si="416"/>
        <v>0</v>
      </c>
      <c r="AL119" s="46">
        <f t="shared" si="419"/>
        <v>0</v>
      </c>
      <c r="AM119" s="46">
        <f t="shared" si="422"/>
        <v>0</v>
      </c>
      <c r="AN119" s="46">
        <f t="shared" si="427"/>
        <v>0</v>
      </c>
      <c r="AO119" s="46">
        <f t="shared" si="431"/>
        <v>0</v>
      </c>
      <c r="AP119" s="46">
        <f t="shared" si="435"/>
        <v>0</v>
      </c>
      <c r="AQ119" s="46">
        <f t="shared" si="439"/>
        <v>0</v>
      </c>
      <c r="AR119" s="46">
        <f t="shared" si="443"/>
        <v>0</v>
      </c>
      <c r="AS119" s="46">
        <f t="shared" si="447"/>
        <v>0</v>
      </c>
      <c r="AT119" s="46">
        <f t="shared" si="451"/>
        <v>0</v>
      </c>
      <c r="AU119" s="46">
        <f t="shared" si="455"/>
        <v>0</v>
      </c>
      <c r="AV119" s="46">
        <f t="shared" si="459"/>
        <v>0</v>
      </c>
      <c r="AW119" s="46">
        <f t="shared" si="463"/>
        <v>0</v>
      </c>
      <c r="AX119" s="46">
        <f t="shared" si="467"/>
        <v>0</v>
      </c>
      <c r="AY119" s="46">
        <f t="shared" si="471"/>
        <v>0</v>
      </c>
      <c r="AZ119" s="46">
        <f t="shared" si="475"/>
        <v>0</v>
      </c>
      <c r="BA119" s="46">
        <f t="shared" si="480"/>
        <v>0</v>
      </c>
      <c r="BB119" s="46">
        <f>IF($FH$2&gt;51,D69,0)</f>
        <v>0</v>
      </c>
      <c r="BC119" s="46">
        <f t="shared" si="301"/>
        <v>117</v>
      </c>
      <c r="BD119" s="6" t="e">
        <f>#REF!*BC119</f>
        <v>#REF!</v>
      </c>
      <c r="BE119" s="46">
        <f t="shared" si="476"/>
        <v>6786</v>
      </c>
      <c r="BF119" s="46">
        <f t="shared" si="423"/>
        <v>0</v>
      </c>
      <c r="BG119" s="46">
        <f t="shared" si="424"/>
        <v>0</v>
      </c>
      <c r="BH119" s="46">
        <f t="shared" si="428"/>
        <v>0</v>
      </c>
      <c r="BI119" s="46">
        <f t="shared" si="432"/>
        <v>0</v>
      </c>
      <c r="BJ119" s="46">
        <f t="shared" si="436"/>
        <v>0</v>
      </c>
      <c r="BK119" s="46">
        <f t="shared" si="440"/>
        <v>0</v>
      </c>
      <c r="BL119" s="46">
        <f t="shared" si="444"/>
        <v>0</v>
      </c>
      <c r="BM119" s="46">
        <f t="shared" si="448"/>
        <v>0</v>
      </c>
      <c r="BN119" s="46">
        <f t="shared" si="452"/>
        <v>0</v>
      </c>
      <c r="BO119" s="46">
        <f t="shared" si="456"/>
        <v>0</v>
      </c>
      <c r="BP119" s="46">
        <f t="shared" si="460"/>
        <v>0</v>
      </c>
      <c r="BQ119" s="46">
        <f t="shared" si="464"/>
        <v>0</v>
      </c>
      <c r="BR119" s="46">
        <f t="shared" si="468"/>
        <v>0</v>
      </c>
      <c r="BS119" s="46">
        <f t="shared" si="472"/>
        <v>0</v>
      </c>
      <c r="BT119" s="46">
        <f t="shared" si="477"/>
        <v>0</v>
      </c>
      <c r="BU119" s="46">
        <f t="shared" si="481"/>
        <v>0</v>
      </c>
      <c r="BV119" s="46">
        <f>IF($FH$2&gt;18,BL109,0)</f>
        <v>0</v>
      </c>
      <c r="BW119" s="46">
        <f>IF($FH$2&gt;19,BM109,0)</f>
        <v>0</v>
      </c>
      <c r="BX119" s="46">
        <f>IF($FH$2&gt;20,BN109,0)</f>
        <v>0</v>
      </c>
      <c r="BY119" s="46">
        <f t="shared" si="389"/>
        <v>0</v>
      </c>
      <c r="BZ119" s="46">
        <f t="shared" si="391"/>
        <v>0</v>
      </c>
      <c r="CA119" s="46">
        <f t="shared" si="393"/>
        <v>0</v>
      </c>
      <c r="CB119" s="46">
        <f t="shared" si="395"/>
        <v>0</v>
      </c>
      <c r="CC119" s="46">
        <f t="shared" si="397"/>
        <v>0</v>
      </c>
      <c r="CD119" s="46">
        <f t="shared" si="399"/>
        <v>0</v>
      </c>
      <c r="CE119" s="46">
        <f t="shared" si="401"/>
        <v>0</v>
      </c>
      <c r="CF119" s="46">
        <f t="shared" si="403"/>
        <v>0</v>
      </c>
      <c r="CG119" s="46">
        <f t="shared" si="405"/>
        <v>0</v>
      </c>
      <c r="CH119" s="46">
        <f t="shared" si="407"/>
        <v>0</v>
      </c>
      <c r="CI119" s="46">
        <f t="shared" si="409"/>
        <v>0</v>
      </c>
      <c r="CJ119" s="46">
        <f t="shared" si="412"/>
        <v>0</v>
      </c>
      <c r="CK119" s="46">
        <f t="shared" si="417"/>
        <v>0</v>
      </c>
      <c r="CL119" s="46">
        <f t="shared" si="420"/>
        <v>0</v>
      </c>
      <c r="CM119" s="46">
        <f t="shared" si="425"/>
        <v>0</v>
      </c>
      <c r="CN119" s="46">
        <f t="shared" si="429"/>
        <v>0</v>
      </c>
      <c r="CO119" s="46">
        <f t="shared" si="433"/>
        <v>0</v>
      </c>
      <c r="CP119" s="46">
        <f t="shared" si="437"/>
        <v>0</v>
      </c>
      <c r="CQ119" s="46">
        <f t="shared" si="441"/>
        <v>0</v>
      </c>
      <c r="CR119" s="46">
        <f t="shared" si="445"/>
        <v>0</v>
      </c>
      <c r="CS119" s="46">
        <f t="shared" si="449"/>
        <v>0</v>
      </c>
      <c r="CT119" s="46">
        <f t="shared" si="453"/>
        <v>0</v>
      </c>
      <c r="CU119" s="46">
        <f t="shared" si="457"/>
        <v>0</v>
      </c>
      <c r="CV119" s="46">
        <f t="shared" si="461"/>
        <v>0</v>
      </c>
      <c r="CW119" s="46">
        <f t="shared" si="465"/>
        <v>0</v>
      </c>
      <c r="CX119" s="46">
        <f t="shared" si="469"/>
        <v>0</v>
      </c>
      <c r="CY119" s="46">
        <f t="shared" si="473"/>
        <v>0</v>
      </c>
      <c r="CZ119" s="46">
        <f t="shared" si="478"/>
        <v>0</v>
      </c>
      <c r="DA119" s="46">
        <f t="shared" si="482"/>
        <v>0</v>
      </c>
      <c r="DB119" s="46">
        <f>IF($FH$2&gt;50,CR109,0)</f>
        <v>0</v>
      </c>
      <c r="DC119" s="46">
        <f>IF($FH$2&gt;51,CS109,0)</f>
        <v>0</v>
      </c>
      <c r="DD119" s="46">
        <f t="shared" si="303"/>
        <v>6786</v>
      </c>
      <c r="DE119" s="47" t="e">
        <f>#REF!*DD119</f>
        <v>#REF!</v>
      </c>
      <c r="FN119" s="15">
        <v>118</v>
      </c>
      <c r="FO119" s="69">
        <f t="shared" si="413"/>
        <v>117</v>
      </c>
      <c r="FP119" s="70">
        <f t="shared" si="410"/>
        <v>234</v>
      </c>
      <c r="FQ119" s="14">
        <f t="shared" si="310"/>
        <v>2340</v>
      </c>
      <c r="FR119" s="71">
        <f t="shared" si="414"/>
        <v>6786</v>
      </c>
      <c r="FS119" s="26">
        <f t="shared" si="316"/>
        <v>13572</v>
      </c>
      <c r="FT119" s="14">
        <f t="shared" si="311"/>
        <v>135720</v>
      </c>
      <c r="FU119" s="44">
        <f t="shared" si="312"/>
        <v>138060</v>
      </c>
      <c r="FV119" s="78">
        <f t="shared" si="322"/>
        <v>223597.5</v>
      </c>
    </row>
    <row r="120" spans="1:178" ht="88.5" thickBot="1">
      <c r="A120" s="46">
        <v>119</v>
      </c>
      <c r="B120" s="46">
        <v>1</v>
      </c>
      <c r="C120" s="47" t="e">
        <f>#REF!</f>
        <v>#REF!</v>
      </c>
      <c r="D120" s="46">
        <v>118</v>
      </c>
      <c r="E120" s="46">
        <f t="shared" si="415"/>
        <v>0</v>
      </c>
      <c r="F120" s="46">
        <f t="shared" si="418"/>
        <v>0</v>
      </c>
      <c r="G120" s="46">
        <f t="shared" si="421"/>
        <v>0</v>
      </c>
      <c r="H120" s="46">
        <f t="shared" si="426"/>
        <v>0</v>
      </c>
      <c r="I120" s="46">
        <f t="shared" si="430"/>
        <v>0</v>
      </c>
      <c r="J120" s="46">
        <f t="shared" si="434"/>
        <v>0</v>
      </c>
      <c r="K120" s="46">
        <f t="shared" si="438"/>
        <v>0</v>
      </c>
      <c r="L120" s="46">
        <f t="shared" si="442"/>
        <v>0</v>
      </c>
      <c r="M120" s="46">
        <f t="shared" si="446"/>
        <v>0</v>
      </c>
      <c r="N120" s="46">
        <f t="shared" si="450"/>
        <v>0</v>
      </c>
      <c r="O120" s="46">
        <f t="shared" si="454"/>
        <v>0</v>
      </c>
      <c r="P120" s="46">
        <f t="shared" si="458"/>
        <v>0</v>
      </c>
      <c r="Q120" s="46">
        <f t="shared" si="462"/>
        <v>0</v>
      </c>
      <c r="R120" s="46">
        <f t="shared" si="466"/>
        <v>0</v>
      </c>
      <c r="S120" s="46">
        <f t="shared" si="470"/>
        <v>0</v>
      </c>
      <c r="T120" s="46">
        <f t="shared" si="474"/>
        <v>0</v>
      </c>
      <c r="U120" s="46">
        <f t="shared" si="479"/>
        <v>0</v>
      </c>
      <c r="V120" s="46">
        <f>IF($FH$2&gt;19,D102,0)</f>
        <v>0</v>
      </c>
      <c r="W120" s="46">
        <f>IF($FH$2&gt;20,D101,0)</f>
        <v>0</v>
      </c>
      <c r="X120" s="46">
        <f>IF($FH$2&gt;21,D100,0)</f>
        <v>0</v>
      </c>
      <c r="Y120" s="46">
        <f>IF($FH$2&gt;22,D99,0)</f>
        <v>0</v>
      </c>
      <c r="Z120" s="46">
        <f t="shared" si="390"/>
        <v>0</v>
      </c>
      <c r="AA120" s="46">
        <f t="shared" si="392"/>
        <v>0</v>
      </c>
      <c r="AB120" s="46">
        <f t="shared" si="394"/>
        <v>0</v>
      </c>
      <c r="AC120" s="46">
        <f t="shared" si="396"/>
        <v>0</v>
      </c>
      <c r="AD120" s="46">
        <f t="shared" si="398"/>
        <v>0</v>
      </c>
      <c r="AE120" s="46">
        <f t="shared" si="400"/>
        <v>0</v>
      </c>
      <c r="AF120" s="46">
        <f t="shared" si="402"/>
        <v>0</v>
      </c>
      <c r="AG120" s="46">
        <f t="shared" si="404"/>
        <v>0</v>
      </c>
      <c r="AH120" s="46">
        <f t="shared" si="406"/>
        <v>0</v>
      </c>
      <c r="AI120" s="46">
        <f t="shared" si="408"/>
        <v>0</v>
      </c>
      <c r="AJ120" s="46">
        <f t="shared" si="411"/>
        <v>0</v>
      </c>
      <c r="AK120" s="46">
        <f t="shared" si="416"/>
        <v>0</v>
      </c>
      <c r="AL120" s="46">
        <f t="shared" si="419"/>
        <v>0</v>
      </c>
      <c r="AM120" s="46">
        <f t="shared" si="422"/>
        <v>0</v>
      </c>
      <c r="AN120" s="46">
        <f t="shared" si="427"/>
        <v>0</v>
      </c>
      <c r="AO120" s="46">
        <f t="shared" si="431"/>
        <v>0</v>
      </c>
      <c r="AP120" s="46">
        <f t="shared" si="435"/>
        <v>0</v>
      </c>
      <c r="AQ120" s="46">
        <f t="shared" si="439"/>
        <v>0</v>
      </c>
      <c r="AR120" s="46">
        <f t="shared" si="443"/>
        <v>0</v>
      </c>
      <c r="AS120" s="46">
        <f t="shared" si="447"/>
        <v>0</v>
      </c>
      <c r="AT120" s="46">
        <f t="shared" si="451"/>
        <v>0</v>
      </c>
      <c r="AU120" s="46">
        <f t="shared" si="455"/>
        <v>0</v>
      </c>
      <c r="AV120" s="46">
        <f t="shared" si="459"/>
        <v>0</v>
      </c>
      <c r="AW120" s="46">
        <f t="shared" si="463"/>
        <v>0</v>
      </c>
      <c r="AX120" s="46">
        <f t="shared" si="467"/>
        <v>0</v>
      </c>
      <c r="AY120" s="46">
        <f t="shared" si="471"/>
        <v>0</v>
      </c>
      <c r="AZ120" s="46">
        <f t="shared" si="475"/>
        <v>0</v>
      </c>
      <c r="BA120" s="46">
        <f t="shared" si="480"/>
        <v>0</v>
      </c>
      <c r="BB120" s="46">
        <f>IF($FH$2&gt;51,D70,0)</f>
        <v>0</v>
      </c>
      <c r="BC120" s="46">
        <f t="shared" si="301"/>
        <v>118</v>
      </c>
      <c r="BD120" s="6" t="e">
        <f>#REF!*BC120</f>
        <v>#REF!</v>
      </c>
      <c r="BE120" s="46">
        <f t="shared" si="476"/>
        <v>6903</v>
      </c>
      <c r="BF120" s="46">
        <f t="shared" si="423"/>
        <v>0</v>
      </c>
      <c r="BG120" s="46">
        <f t="shared" si="424"/>
        <v>0</v>
      </c>
      <c r="BH120" s="46">
        <f t="shared" si="428"/>
        <v>0</v>
      </c>
      <c r="BI120" s="46">
        <f t="shared" si="432"/>
        <v>0</v>
      </c>
      <c r="BJ120" s="46">
        <f t="shared" si="436"/>
        <v>0</v>
      </c>
      <c r="BK120" s="46">
        <f t="shared" si="440"/>
        <v>0</v>
      </c>
      <c r="BL120" s="46">
        <f t="shared" si="444"/>
        <v>0</v>
      </c>
      <c r="BM120" s="46">
        <f t="shared" si="448"/>
        <v>0</v>
      </c>
      <c r="BN120" s="46">
        <f t="shared" si="452"/>
        <v>0</v>
      </c>
      <c r="BO120" s="46">
        <f t="shared" si="456"/>
        <v>0</v>
      </c>
      <c r="BP120" s="46">
        <f t="shared" si="460"/>
        <v>0</v>
      </c>
      <c r="BQ120" s="46">
        <f t="shared" si="464"/>
        <v>0</v>
      </c>
      <c r="BR120" s="46">
        <f t="shared" si="468"/>
        <v>0</v>
      </c>
      <c r="BS120" s="46">
        <f t="shared" si="472"/>
        <v>0</v>
      </c>
      <c r="BT120" s="46">
        <f t="shared" si="477"/>
        <v>0</v>
      </c>
      <c r="BU120" s="46">
        <f t="shared" si="481"/>
        <v>0</v>
      </c>
      <c r="BV120" s="46">
        <f>IF($FH$2&gt;18,BL110,0)</f>
        <v>0</v>
      </c>
      <c r="BW120" s="46">
        <f>IF($FH$2&gt;19,BM110,0)</f>
        <v>0</v>
      </c>
      <c r="BX120" s="46">
        <f>IF($FH$2&gt;20,BN110,0)</f>
        <v>0</v>
      </c>
      <c r="BY120" s="46">
        <f>IF($FH$2&gt;21,BO110,0)</f>
        <v>0</v>
      </c>
      <c r="BZ120" s="46">
        <f t="shared" si="391"/>
        <v>0</v>
      </c>
      <c r="CA120" s="46">
        <f t="shared" si="393"/>
        <v>0</v>
      </c>
      <c r="CB120" s="46">
        <f t="shared" si="395"/>
        <v>0</v>
      </c>
      <c r="CC120" s="46">
        <f t="shared" si="397"/>
        <v>0</v>
      </c>
      <c r="CD120" s="46">
        <f t="shared" si="399"/>
        <v>0</v>
      </c>
      <c r="CE120" s="46">
        <f t="shared" si="401"/>
        <v>0</v>
      </c>
      <c r="CF120" s="46">
        <f t="shared" si="403"/>
        <v>0</v>
      </c>
      <c r="CG120" s="46">
        <f t="shared" si="405"/>
        <v>0</v>
      </c>
      <c r="CH120" s="46">
        <f t="shared" si="407"/>
        <v>0</v>
      </c>
      <c r="CI120" s="46">
        <f t="shared" si="409"/>
        <v>0</v>
      </c>
      <c r="CJ120" s="46">
        <f t="shared" si="412"/>
        <v>0</v>
      </c>
      <c r="CK120" s="46">
        <f t="shared" si="417"/>
        <v>0</v>
      </c>
      <c r="CL120" s="46">
        <f t="shared" si="420"/>
        <v>0</v>
      </c>
      <c r="CM120" s="46">
        <f t="shared" si="425"/>
        <v>0</v>
      </c>
      <c r="CN120" s="46">
        <f t="shared" si="429"/>
        <v>0</v>
      </c>
      <c r="CO120" s="46">
        <f t="shared" si="433"/>
        <v>0</v>
      </c>
      <c r="CP120" s="46">
        <f t="shared" si="437"/>
        <v>0</v>
      </c>
      <c r="CQ120" s="46">
        <f t="shared" si="441"/>
        <v>0</v>
      </c>
      <c r="CR120" s="46">
        <f t="shared" si="445"/>
        <v>0</v>
      </c>
      <c r="CS120" s="46">
        <f t="shared" si="449"/>
        <v>0</v>
      </c>
      <c r="CT120" s="46">
        <f t="shared" si="453"/>
        <v>0</v>
      </c>
      <c r="CU120" s="46">
        <f t="shared" si="457"/>
        <v>0</v>
      </c>
      <c r="CV120" s="46">
        <f t="shared" si="461"/>
        <v>0</v>
      </c>
      <c r="CW120" s="46">
        <f t="shared" si="465"/>
        <v>0</v>
      </c>
      <c r="CX120" s="46">
        <f t="shared" si="469"/>
        <v>0</v>
      </c>
      <c r="CY120" s="46">
        <f t="shared" si="473"/>
        <v>0</v>
      </c>
      <c r="CZ120" s="46">
        <f t="shared" si="478"/>
        <v>0</v>
      </c>
      <c r="DA120" s="46">
        <f t="shared" si="482"/>
        <v>0</v>
      </c>
      <c r="DB120" s="46">
        <f>IF($FH$2&gt;50,CR110,0)</f>
        <v>0</v>
      </c>
      <c r="DC120" s="46">
        <f>IF($FH$2&gt;51,CS110,0)</f>
        <v>0</v>
      </c>
      <c r="DD120" s="46">
        <f t="shared" si="303"/>
        <v>6903</v>
      </c>
      <c r="DE120" s="47" t="e">
        <f>#REF!*DD120</f>
        <v>#REF!</v>
      </c>
      <c r="FN120" s="15">
        <v>119</v>
      </c>
      <c r="FO120" s="69">
        <f t="shared" si="413"/>
        <v>118</v>
      </c>
      <c r="FP120" s="70">
        <f t="shared" si="410"/>
        <v>236</v>
      </c>
      <c r="FQ120" s="14">
        <f t="shared" si="310"/>
        <v>2360</v>
      </c>
      <c r="FR120" s="71">
        <f t="shared" si="414"/>
        <v>6903</v>
      </c>
      <c r="FS120" s="26">
        <f t="shared" si="316"/>
        <v>13806</v>
      </c>
      <c r="FT120" s="14">
        <f t="shared" si="311"/>
        <v>138060</v>
      </c>
      <c r="FU120" s="44">
        <f t="shared" si="312"/>
        <v>140420</v>
      </c>
      <c r="FV120" s="78">
        <f t="shared" si="322"/>
        <v>248171</v>
      </c>
    </row>
    <row r="121" spans="1:178" ht="88.5" thickBot="1">
      <c r="A121" s="46">
        <v>120</v>
      </c>
      <c r="B121" s="46">
        <v>1</v>
      </c>
      <c r="C121" s="47" t="e">
        <f>#REF!</f>
        <v>#REF!</v>
      </c>
      <c r="D121" s="46">
        <v>119</v>
      </c>
      <c r="E121" s="46">
        <f t="shared" si="415"/>
        <v>0</v>
      </c>
      <c r="F121" s="46">
        <f t="shared" si="418"/>
        <v>0</v>
      </c>
      <c r="G121" s="46">
        <f t="shared" si="421"/>
        <v>0</v>
      </c>
      <c r="H121" s="46">
        <f t="shared" si="426"/>
        <v>0</v>
      </c>
      <c r="I121" s="46">
        <f t="shared" si="430"/>
        <v>0</v>
      </c>
      <c r="J121" s="46">
        <f t="shared" si="434"/>
        <v>0</v>
      </c>
      <c r="K121" s="46">
        <f t="shared" si="438"/>
        <v>0</v>
      </c>
      <c r="L121" s="46">
        <f t="shared" si="442"/>
        <v>0</v>
      </c>
      <c r="M121" s="46">
        <f t="shared" si="446"/>
        <v>0</v>
      </c>
      <c r="N121" s="46">
        <f t="shared" si="450"/>
        <v>0</v>
      </c>
      <c r="O121" s="46">
        <f t="shared" si="454"/>
        <v>0</v>
      </c>
      <c r="P121" s="46">
        <f t="shared" si="458"/>
        <v>0</v>
      </c>
      <c r="Q121" s="46">
        <f t="shared" si="462"/>
        <v>0</v>
      </c>
      <c r="R121" s="46">
        <f t="shared" si="466"/>
        <v>0</v>
      </c>
      <c r="S121" s="46">
        <f t="shared" si="470"/>
        <v>0</v>
      </c>
      <c r="T121" s="46">
        <f t="shared" si="474"/>
        <v>0</v>
      </c>
      <c r="U121" s="46">
        <f t="shared" si="479"/>
        <v>0</v>
      </c>
      <c r="V121" s="46">
        <f>IF($FH$2&gt;19,D103,0)</f>
        <v>0</v>
      </c>
      <c r="W121" s="46">
        <f>IF($FH$2&gt;20,D102,0)</f>
        <v>0</v>
      </c>
      <c r="X121" s="46">
        <f>IF($FH$2&gt;21,D101,0)</f>
        <v>0</v>
      </c>
      <c r="Y121" s="46">
        <f>IF($FH$2&gt;22,D100,0)</f>
        <v>0</v>
      </c>
      <c r="Z121" s="46">
        <f>IF($FH$2&gt;23,D99,0)</f>
        <v>0</v>
      </c>
      <c r="AA121" s="46">
        <f t="shared" si="392"/>
        <v>0</v>
      </c>
      <c r="AB121" s="46">
        <f t="shared" si="394"/>
        <v>0</v>
      </c>
      <c r="AC121" s="46">
        <f t="shared" si="396"/>
        <v>0</v>
      </c>
      <c r="AD121" s="46">
        <f t="shared" si="398"/>
        <v>0</v>
      </c>
      <c r="AE121" s="46">
        <f t="shared" si="400"/>
        <v>0</v>
      </c>
      <c r="AF121" s="46">
        <f t="shared" si="402"/>
        <v>0</v>
      </c>
      <c r="AG121" s="46">
        <f t="shared" si="404"/>
        <v>0</v>
      </c>
      <c r="AH121" s="46">
        <f t="shared" si="406"/>
        <v>0</v>
      </c>
      <c r="AI121" s="46">
        <f t="shared" si="408"/>
        <v>0</v>
      </c>
      <c r="AJ121" s="46">
        <f t="shared" si="411"/>
        <v>0</v>
      </c>
      <c r="AK121" s="46">
        <f t="shared" si="416"/>
        <v>0</v>
      </c>
      <c r="AL121" s="46">
        <f t="shared" si="419"/>
        <v>0</v>
      </c>
      <c r="AM121" s="46">
        <f t="shared" si="422"/>
        <v>0</v>
      </c>
      <c r="AN121" s="46">
        <f t="shared" si="427"/>
        <v>0</v>
      </c>
      <c r="AO121" s="46">
        <f t="shared" si="431"/>
        <v>0</v>
      </c>
      <c r="AP121" s="46">
        <f t="shared" si="435"/>
        <v>0</v>
      </c>
      <c r="AQ121" s="46">
        <f t="shared" si="439"/>
        <v>0</v>
      </c>
      <c r="AR121" s="46">
        <f t="shared" si="443"/>
        <v>0</v>
      </c>
      <c r="AS121" s="46">
        <f t="shared" si="447"/>
        <v>0</v>
      </c>
      <c r="AT121" s="46">
        <f t="shared" si="451"/>
        <v>0</v>
      </c>
      <c r="AU121" s="46">
        <f t="shared" si="455"/>
        <v>0</v>
      </c>
      <c r="AV121" s="46">
        <f t="shared" si="459"/>
        <v>0</v>
      </c>
      <c r="AW121" s="46">
        <f t="shared" si="463"/>
        <v>0</v>
      </c>
      <c r="AX121" s="46">
        <f t="shared" si="467"/>
        <v>0</v>
      </c>
      <c r="AY121" s="46">
        <f t="shared" si="471"/>
        <v>0</v>
      </c>
      <c r="AZ121" s="46">
        <f t="shared" si="475"/>
        <v>0</v>
      </c>
      <c r="BA121" s="46">
        <f t="shared" si="480"/>
        <v>0</v>
      </c>
      <c r="BB121" s="46">
        <f>IF($FH$2&gt;51,D71,0)</f>
        <v>0</v>
      </c>
      <c r="BC121" s="46">
        <f t="shared" si="301"/>
        <v>119</v>
      </c>
      <c r="BD121" s="6" t="e">
        <f>#REF!*BC121</f>
        <v>#REF!</v>
      </c>
      <c r="BE121" s="46">
        <f t="shared" si="476"/>
        <v>7021</v>
      </c>
      <c r="BF121" s="46">
        <f t="shared" si="423"/>
        <v>0</v>
      </c>
      <c r="BG121" s="46">
        <f t="shared" si="424"/>
        <v>0</v>
      </c>
      <c r="BH121" s="46">
        <f t="shared" si="428"/>
        <v>0</v>
      </c>
      <c r="BI121" s="46">
        <f t="shared" si="432"/>
        <v>0</v>
      </c>
      <c r="BJ121" s="46">
        <f t="shared" si="436"/>
        <v>0</v>
      </c>
      <c r="BK121" s="46">
        <f t="shared" si="440"/>
        <v>0</v>
      </c>
      <c r="BL121" s="46">
        <f t="shared" si="444"/>
        <v>0</v>
      </c>
      <c r="BM121" s="46">
        <f t="shared" si="448"/>
        <v>0</v>
      </c>
      <c r="BN121" s="46">
        <f t="shared" si="452"/>
        <v>0</v>
      </c>
      <c r="BO121" s="46">
        <f t="shared" si="456"/>
        <v>0</v>
      </c>
      <c r="BP121" s="46">
        <f t="shared" si="460"/>
        <v>0</v>
      </c>
      <c r="BQ121" s="46">
        <f t="shared" si="464"/>
        <v>0</v>
      </c>
      <c r="BR121" s="46">
        <f t="shared" si="468"/>
        <v>0</v>
      </c>
      <c r="BS121" s="46">
        <f t="shared" si="472"/>
        <v>0</v>
      </c>
      <c r="BT121" s="46">
        <f t="shared" si="477"/>
        <v>0</v>
      </c>
      <c r="BU121" s="46">
        <f t="shared" si="481"/>
        <v>0</v>
      </c>
      <c r="BV121" s="46">
        <f>IF($FH$2&gt;18,BL111,0)</f>
        <v>0</v>
      </c>
      <c r="BW121" s="46">
        <f>IF($FH$2&gt;19,BM111,0)</f>
        <v>0</v>
      </c>
      <c r="BX121" s="46">
        <f>IF($FH$2&gt;20,BN111,0)</f>
        <v>0</v>
      </c>
      <c r="BY121" s="46">
        <f>IF($FH$2&gt;21,BO111,0)</f>
        <v>0</v>
      </c>
      <c r="BZ121" s="46">
        <f>IF($FH$2&gt;22,BP111,0)</f>
        <v>0</v>
      </c>
      <c r="CA121" s="46">
        <f t="shared" si="393"/>
        <v>0</v>
      </c>
      <c r="CB121" s="46">
        <f t="shared" si="395"/>
        <v>0</v>
      </c>
      <c r="CC121" s="46">
        <f t="shared" si="397"/>
        <v>0</v>
      </c>
      <c r="CD121" s="46">
        <f t="shared" si="399"/>
        <v>0</v>
      </c>
      <c r="CE121" s="46">
        <f t="shared" si="401"/>
        <v>0</v>
      </c>
      <c r="CF121" s="46">
        <f t="shared" si="403"/>
        <v>0</v>
      </c>
      <c r="CG121" s="46">
        <f t="shared" si="405"/>
        <v>0</v>
      </c>
      <c r="CH121" s="46">
        <f t="shared" si="407"/>
        <v>0</v>
      </c>
      <c r="CI121" s="46">
        <f t="shared" si="409"/>
        <v>0</v>
      </c>
      <c r="CJ121" s="46">
        <f t="shared" si="412"/>
        <v>0</v>
      </c>
      <c r="CK121" s="46">
        <f t="shared" si="417"/>
        <v>0</v>
      </c>
      <c r="CL121" s="46">
        <f t="shared" si="420"/>
        <v>0</v>
      </c>
      <c r="CM121" s="46">
        <f t="shared" si="425"/>
        <v>0</v>
      </c>
      <c r="CN121" s="46">
        <f t="shared" si="429"/>
        <v>0</v>
      </c>
      <c r="CO121" s="46">
        <f t="shared" si="433"/>
        <v>0</v>
      </c>
      <c r="CP121" s="46">
        <f t="shared" si="437"/>
        <v>0</v>
      </c>
      <c r="CQ121" s="46">
        <f t="shared" si="441"/>
        <v>0</v>
      </c>
      <c r="CR121" s="46">
        <f t="shared" si="445"/>
        <v>0</v>
      </c>
      <c r="CS121" s="46">
        <f t="shared" si="449"/>
        <v>0</v>
      </c>
      <c r="CT121" s="46">
        <f t="shared" si="453"/>
        <v>0</v>
      </c>
      <c r="CU121" s="46">
        <f t="shared" si="457"/>
        <v>0</v>
      </c>
      <c r="CV121" s="46">
        <f t="shared" si="461"/>
        <v>0</v>
      </c>
      <c r="CW121" s="46">
        <f t="shared" si="465"/>
        <v>0</v>
      </c>
      <c r="CX121" s="46">
        <f t="shared" si="469"/>
        <v>0</v>
      </c>
      <c r="CY121" s="46">
        <f t="shared" si="473"/>
        <v>0</v>
      </c>
      <c r="CZ121" s="46">
        <f t="shared" si="478"/>
        <v>0</v>
      </c>
      <c r="DA121" s="46">
        <f t="shared" si="482"/>
        <v>0</v>
      </c>
      <c r="DB121" s="46">
        <f>IF($FH$2&gt;50,CR111,0)</f>
        <v>0</v>
      </c>
      <c r="DC121" s="46">
        <f>IF($FH$2&gt;51,CS111,0)</f>
        <v>0</v>
      </c>
      <c r="DD121" s="46">
        <f t="shared" si="303"/>
        <v>7021</v>
      </c>
      <c r="DE121" s="47" t="e">
        <f>#REF!*DD121</f>
        <v>#REF!</v>
      </c>
      <c r="FN121" s="24">
        <v>120</v>
      </c>
      <c r="FO121" s="57">
        <f t="shared" si="413"/>
        <v>119</v>
      </c>
      <c r="FP121" s="19">
        <f t="shared" si="410"/>
        <v>238</v>
      </c>
      <c r="FQ121" s="14">
        <f t="shared" si="310"/>
        <v>2380</v>
      </c>
      <c r="FR121" s="58">
        <f t="shared" si="414"/>
        <v>7021</v>
      </c>
      <c r="FS121" s="20">
        <f t="shared" si="316"/>
        <v>14042</v>
      </c>
      <c r="FT121" s="14">
        <f t="shared" si="311"/>
        <v>140420</v>
      </c>
      <c r="FU121" s="21">
        <f t="shared" si="312"/>
        <v>142800</v>
      </c>
      <c r="FV121" s="79">
        <f t="shared" si="322"/>
        <v>273161</v>
      </c>
    </row>
    <row r="122" spans="170:191" ht="87.75">
      <c r="FN122" s="42"/>
      <c r="FS122" s="76"/>
      <c r="FV122" s="8"/>
      <c r="GH122" s="48"/>
      <c r="GI122" s="48"/>
    </row>
    <row r="123" spans="170:191" ht="87.75">
      <c r="FN123" s="42"/>
      <c r="FS123" s="76"/>
      <c r="FV123" s="8"/>
      <c r="GH123" s="48"/>
      <c r="GI123" s="48"/>
    </row>
    <row r="124" spans="170:191" ht="87.75">
      <c r="FN124" s="42"/>
      <c r="FS124" s="76"/>
      <c r="FV124" s="8"/>
      <c r="GH124" s="48"/>
      <c r="GI124" s="48"/>
    </row>
    <row r="125" spans="170:191" ht="87.75">
      <c r="FN125" s="42"/>
      <c r="FS125" s="76"/>
      <c r="FV125" s="8"/>
      <c r="GH125" s="48"/>
      <c r="GI125" s="48"/>
    </row>
    <row r="126" spans="170:191" ht="87.75">
      <c r="FN126" s="42"/>
      <c r="FS126" s="76"/>
      <c r="FV126" s="8"/>
      <c r="GH126" s="48"/>
      <c r="GI126" s="48"/>
    </row>
    <row r="127" spans="170:191" ht="87.75">
      <c r="FN127" s="42"/>
      <c r="FS127" s="76"/>
      <c r="FV127" s="8"/>
      <c r="GH127" s="48"/>
      <c r="GI127" s="48"/>
    </row>
    <row r="128" spans="170:191" ht="87.75">
      <c r="FN128" s="42"/>
      <c r="FS128" s="76"/>
      <c r="FV128" s="8"/>
      <c r="GH128" s="48"/>
      <c r="GI128" s="48"/>
    </row>
    <row r="129" spans="170:191" ht="87.75">
      <c r="FN129" s="42"/>
      <c r="FS129" s="76"/>
      <c r="FV129" s="8"/>
      <c r="GH129" s="48"/>
      <c r="GI129" s="48"/>
    </row>
    <row r="130" spans="170:191" ht="87.75">
      <c r="FN130" s="42"/>
      <c r="FS130" s="76"/>
      <c r="FV130" s="8"/>
      <c r="GH130" s="48"/>
      <c r="GI130" s="48"/>
    </row>
    <row r="131" spans="170:191" ht="87.75">
      <c r="FN131" s="42"/>
      <c r="FS131" s="76"/>
      <c r="FV131" s="8"/>
      <c r="GH131" s="48"/>
      <c r="GI131" s="48"/>
    </row>
    <row r="132" spans="170:191" ht="87.75">
      <c r="FN132" s="42"/>
      <c r="FS132" s="76"/>
      <c r="FV132" s="8"/>
      <c r="GH132" s="48"/>
      <c r="GI132" s="48"/>
    </row>
    <row r="133" spans="170:191" ht="87.75">
      <c r="FN133" s="42"/>
      <c r="FS133" s="76"/>
      <c r="FV133" s="8"/>
      <c r="GH133" s="48"/>
      <c r="GI133" s="48"/>
    </row>
    <row r="134" spans="170:191" ht="87.75">
      <c r="FN134" s="42"/>
      <c r="FS134" s="76"/>
      <c r="FV134" s="8"/>
      <c r="GH134" s="48"/>
      <c r="GI134" s="48"/>
    </row>
    <row r="135" spans="170:191" ht="87.75">
      <c r="FN135" s="42"/>
      <c r="FS135" s="76"/>
      <c r="FV135" s="8"/>
      <c r="GH135" s="48"/>
      <c r="GI135" s="48"/>
    </row>
    <row r="136" spans="170:191" ht="87.75">
      <c r="FN136" s="42"/>
      <c r="FS136" s="76"/>
      <c r="FV136" s="8"/>
      <c r="GH136" s="48"/>
      <c r="GI136" s="48"/>
    </row>
    <row r="137" spans="170:191" ht="87.75">
      <c r="FN137" s="42"/>
      <c r="FS137" s="76"/>
      <c r="FV137" s="8"/>
      <c r="GH137" s="48"/>
      <c r="GI137" s="48"/>
    </row>
    <row r="138" spans="170:191" ht="87.75">
      <c r="FN138" s="42"/>
      <c r="FS138" s="76"/>
      <c r="FV138" s="8"/>
      <c r="GH138" s="48"/>
      <c r="GI138" s="48"/>
    </row>
    <row r="139" spans="170:191" ht="87.75">
      <c r="FN139" s="42"/>
      <c r="FS139" s="76"/>
      <c r="FV139" s="8"/>
      <c r="GH139" s="48"/>
      <c r="GI139" s="48"/>
    </row>
    <row r="140" spans="170:191" ht="87.75">
      <c r="FN140" s="42"/>
      <c r="FS140" s="76"/>
      <c r="FV140" s="8"/>
      <c r="GH140" s="48"/>
      <c r="GI140" s="48"/>
    </row>
    <row r="141" spans="170:191" ht="87.75">
      <c r="FN141" s="42"/>
      <c r="FS141" s="76"/>
      <c r="FV141" s="8"/>
      <c r="GH141" s="48"/>
      <c r="GI141" s="48"/>
    </row>
    <row r="142" spans="170:191" ht="87.75">
      <c r="FN142" s="42"/>
      <c r="FS142" s="76"/>
      <c r="FV142" s="8"/>
      <c r="GH142" s="48"/>
      <c r="GI142" s="48"/>
    </row>
    <row r="143" spans="170:191" ht="87.75">
      <c r="FN143" s="42"/>
      <c r="FS143" s="76"/>
      <c r="FV143" s="8"/>
      <c r="GH143" s="48"/>
      <c r="GI143" s="48"/>
    </row>
    <row r="144" spans="170:191" ht="87.75">
      <c r="FN144" s="42"/>
      <c r="FS144" s="76"/>
      <c r="FV144" s="8"/>
      <c r="GH144" s="48"/>
      <c r="GI144" s="48"/>
    </row>
    <row r="145" spans="170:191" ht="87.75">
      <c r="FN145" s="42"/>
      <c r="FS145" s="76"/>
      <c r="FV145" s="8"/>
      <c r="GH145" s="48"/>
      <c r="GI145" s="48"/>
    </row>
    <row r="146" spans="170:191" ht="87.75">
      <c r="FN146" s="42"/>
      <c r="FS146" s="76"/>
      <c r="FV146" s="8"/>
      <c r="GH146" s="48"/>
      <c r="GI146" s="48"/>
    </row>
    <row r="147" spans="170:191" ht="87.75">
      <c r="FN147" s="42"/>
      <c r="FS147" s="76"/>
      <c r="FV147" s="8"/>
      <c r="GH147" s="48"/>
      <c r="GI147" s="48"/>
    </row>
    <row r="148" spans="170:191" ht="87.75">
      <c r="FN148" s="42"/>
      <c r="FS148" s="76"/>
      <c r="FV148" s="8"/>
      <c r="GH148" s="48"/>
      <c r="GI148" s="48"/>
    </row>
    <row r="149" spans="170:191" ht="87.75">
      <c r="FN149" s="42"/>
      <c r="FS149" s="76"/>
      <c r="FV149" s="8"/>
      <c r="GH149" s="48"/>
      <c r="GI149" s="48"/>
    </row>
    <row r="150" spans="170:191" ht="87.75">
      <c r="FN150" s="42"/>
      <c r="FS150" s="76"/>
      <c r="FV150" s="8"/>
      <c r="GH150" s="48"/>
      <c r="GI150" s="48"/>
    </row>
    <row r="151" spans="170:191" ht="87.75">
      <c r="FN151" s="42"/>
      <c r="FS151" s="76"/>
      <c r="FV151" s="8"/>
      <c r="GH151" s="48"/>
      <c r="GI151" s="48"/>
    </row>
    <row r="152" spans="170:191" ht="87.75">
      <c r="FN152" s="42"/>
      <c r="FS152" s="76"/>
      <c r="FV152" s="8"/>
      <c r="GH152" s="48"/>
      <c r="GI152" s="48"/>
    </row>
    <row r="153" spans="170:191" ht="87.75">
      <c r="FN153" s="42"/>
      <c r="FS153" s="76"/>
      <c r="FV153" s="8"/>
      <c r="GH153" s="48"/>
      <c r="GI153" s="48"/>
    </row>
    <row r="154" spans="170:191" ht="87.75">
      <c r="FN154" s="42"/>
      <c r="FS154" s="76"/>
      <c r="FV154" s="8"/>
      <c r="GH154" s="48"/>
      <c r="GI154" s="48"/>
    </row>
    <row r="155" spans="170:191" ht="87.75">
      <c r="FN155" s="42"/>
      <c r="FS155" s="76"/>
      <c r="FV155" s="8"/>
      <c r="GH155" s="48"/>
      <c r="GI155" s="48"/>
    </row>
    <row r="156" spans="170:191" ht="87.75">
      <c r="FN156" s="42"/>
      <c r="FS156" s="76"/>
      <c r="FV156" s="8"/>
      <c r="GH156" s="48"/>
      <c r="GI156" s="48"/>
    </row>
    <row r="157" spans="170:191" ht="87.75">
      <c r="FN157" s="42"/>
      <c r="FS157" s="76"/>
      <c r="FV157" s="8"/>
      <c r="GH157" s="48"/>
      <c r="GI157" s="48"/>
    </row>
    <row r="158" spans="170:191" ht="87.75">
      <c r="FN158" s="42"/>
      <c r="FS158" s="76"/>
      <c r="FV158" s="8"/>
      <c r="GH158" s="48"/>
      <c r="GI158" s="48"/>
    </row>
    <row r="159" spans="170:191" ht="87.75">
      <c r="FN159" s="42"/>
      <c r="FS159" s="76"/>
      <c r="FV159" s="8"/>
      <c r="GH159" s="48"/>
      <c r="GI159" s="48"/>
    </row>
    <row r="160" spans="170:191" ht="87.75">
      <c r="FN160" s="42"/>
      <c r="FS160" s="76"/>
      <c r="FV160" s="8"/>
      <c r="GH160" s="48"/>
      <c r="GI160" s="48"/>
    </row>
    <row r="161" spans="170:191" ht="87.75">
      <c r="FN161" s="42"/>
      <c r="FS161" s="76"/>
      <c r="FV161" s="8"/>
      <c r="GH161" s="48"/>
      <c r="GI161" s="48"/>
    </row>
    <row r="162" spans="170:191" ht="87.75">
      <c r="FN162" s="42"/>
      <c r="FS162" s="76"/>
      <c r="FV162" s="8"/>
      <c r="GH162" s="48"/>
      <c r="GI162" s="48"/>
    </row>
    <row r="163" spans="170:191" ht="87.75">
      <c r="FN163" s="42"/>
      <c r="FS163" s="76"/>
      <c r="FV163" s="8"/>
      <c r="GH163" s="48"/>
      <c r="GI163" s="48"/>
    </row>
    <row r="164" spans="170:191" ht="87.75">
      <c r="FN164" s="42"/>
      <c r="FS164" s="76"/>
      <c r="FV164" s="8"/>
      <c r="GH164" s="48"/>
      <c r="GI164" s="48"/>
    </row>
    <row r="165" spans="170:191" ht="87.75">
      <c r="FN165" s="42"/>
      <c r="FS165" s="76"/>
      <c r="FV165" s="8"/>
      <c r="GH165" s="48"/>
      <c r="GI165" s="48"/>
    </row>
    <row r="166" spans="170:191" ht="87.75">
      <c r="FN166" s="42"/>
      <c r="FS166" s="76"/>
      <c r="FV166" s="8"/>
      <c r="GH166" s="48"/>
      <c r="GI166" s="48"/>
    </row>
    <row r="167" spans="170:191" ht="87.75">
      <c r="FN167" s="42"/>
      <c r="FS167" s="76"/>
      <c r="FV167" s="8"/>
      <c r="GH167" s="48"/>
      <c r="GI167" s="48"/>
    </row>
    <row r="168" spans="170:191" ht="87.75">
      <c r="FN168" s="42"/>
      <c r="FS168" s="76"/>
      <c r="FV168" s="8"/>
      <c r="GH168" s="48"/>
      <c r="GI168" s="48"/>
    </row>
    <row r="169" spans="170:191" ht="87.75">
      <c r="FN169" s="42"/>
      <c r="FS169" s="76"/>
      <c r="FV169" s="8"/>
      <c r="GH169" s="48"/>
      <c r="GI169" s="48"/>
    </row>
    <row r="170" spans="170:191" ht="87.75">
      <c r="FN170" s="42"/>
      <c r="FS170" s="76"/>
      <c r="FV170" s="8"/>
      <c r="GH170" s="48"/>
      <c r="GI170" s="48"/>
    </row>
    <row r="171" spans="170:191" ht="87.75">
      <c r="FN171" s="42"/>
      <c r="FS171" s="76"/>
      <c r="FV171" s="8"/>
      <c r="GH171" s="48"/>
      <c r="GI171" s="48"/>
    </row>
    <row r="172" spans="170:191" ht="87.75">
      <c r="FN172" s="42"/>
      <c r="FS172" s="76"/>
      <c r="FV172" s="8"/>
      <c r="GH172" s="48"/>
      <c r="GI172" s="48"/>
    </row>
    <row r="173" spans="170:191" ht="87.75">
      <c r="FN173" s="42"/>
      <c r="FS173" s="76"/>
      <c r="FV173" s="8"/>
      <c r="GH173" s="48"/>
      <c r="GI173" s="48"/>
    </row>
    <row r="174" spans="170:191" ht="87.75">
      <c r="FN174" s="42"/>
      <c r="FS174" s="76"/>
      <c r="FV174" s="8"/>
      <c r="GH174" s="48"/>
      <c r="GI174" s="48"/>
    </row>
    <row r="175" spans="170:191" ht="87.75">
      <c r="FN175" s="42"/>
      <c r="FS175" s="76"/>
      <c r="FV175" s="8"/>
      <c r="GH175" s="48"/>
      <c r="GI175" s="48"/>
    </row>
    <row r="176" spans="170:191" ht="87.75">
      <c r="FN176" s="42"/>
      <c r="FS176" s="76"/>
      <c r="FV176" s="8"/>
      <c r="GH176" s="48"/>
      <c r="GI176" s="48"/>
    </row>
    <row r="177" spans="170:191" ht="87.75">
      <c r="FN177" s="42"/>
      <c r="FS177" s="76"/>
      <c r="FV177" s="8"/>
      <c r="GH177" s="48"/>
      <c r="GI177" s="48"/>
    </row>
    <row r="178" spans="170:191" ht="87.75">
      <c r="FN178" s="42"/>
      <c r="FS178" s="76"/>
      <c r="FV178" s="8"/>
      <c r="GH178" s="48"/>
      <c r="GI178" s="48"/>
    </row>
    <row r="179" spans="170:191" ht="87.75">
      <c r="FN179" s="42"/>
      <c r="FS179" s="76"/>
      <c r="FV179" s="8"/>
      <c r="GH179" s="48"/>
      <c r="GI179" s="48"/>
    </row>
    <row r="180" spans="170:191" ht="87.75">
      <c r="FN180" s="42"/>
      <c r="FS180" s="76"/>
      <c r="FV180" s="8"/>
      <c r="GH180" s="48"/>
      <c r="GI180" s="48"/>
    </row>
    <row r="181" spans="170:191" ht="87.75">
      <c r="FN181" s="42"/>
      <c r="FS181" s="76"/>
      <c r="FV181" s="8"/>
      <c r="GH181" s="48"/>
      <c r="GI181" s="48"/>
    </row>
    <row r="182" spans="170:191" ht="87.75">
      <c r="FN182" s="42"/>
      <c r="FS182" s="76"/>
      <c r="FV182" s="8"/>
      <c r="GH182" s="48"/>
      <c r="GI182" s="48"/>
    </row>
    <row r="183" spans="170:191" ht="87.75">
      <c r="FN183" s="42"/>
      <c r="FS183" s="76"/>
      <c r="FV183" s="8"/>
      <c r="GH183" s="48"/>
      <c r="GI183" s="48"/>
    </row>
    <row r="184" spans="170:191" ht="87.75">
      <c r="FN184" s="42"/>
      <c r="FS184" s="76"/>
      <c r="FV184" s="8"/>
      <c r="GH184" s="48"/>
      <c r="GI184" s="48"/>
    </row>
    <row r="185" spans="170:191" ht="87.75">
      <c r="FN185" s="42"/>
      <c r="FS185" s="76"/>
      <c r="FV185" s="8"/>
      <c r="GH185" s="48"/>
      <c r="GI185" s="48"/>
    </row>
    <row r="186" spans="170:191" ht="87.75">
      <c r="FN186" s="42"/>
      <c r="FS186" s="76"/>
      <c r="FV186" s="8"/>
      <c r="GH186" s="48"/>
      <c r="GI186" s="48"/>
    </row>
    <row r="187" spans="170:191" ht="87.75">
      <c r="FN187" s="42"/>
      <c r="FS187" s="76"/>
      <c r="FV187" s="8"/>
      <c r="GH187" s="48"/>
      <c r="GI187" s="48"/>
    </row>
    <row r="188" spans="170:191" ht="87.75">
      <c r="FN188" s="42"/>
      <c r="FS188" s="76"/>
      <c r="FV188" s="8"/>
      <c r="GH188" s="48"/>
      <c r="GI188" s="48"/>
    </row>
    <row r="189" spans="170:191" ht="87.75">
      <c r="FN189" s="42"/>
      <c r="FS189" s="76"/>
      <c r="FV189" s="8"/>
      <c r="GH189" s="48"/>
      <c r="GI189" s="48"/>
    </row>
    <row r="190" spans="170:191" ht="87.75">
      <c r="FN190" s="42"/>
      <c r="FS190" s="76"/>
      <c r="FV190" s="8"/>
      <c r="GH190" s="48"/>
      <c r="GI190" s="48"/>
    </row>
    <row r="191" spans="170:191" ht="87.75">
      <c r="FN191" s="42"/>
      <c r="FS191" s="76"/>
      <c r="FV191" s="8"/>
      <c r="GH191" s="48"/>
      <c r="GI191" s="48"/>
    </row>
    <row r="192" spans="170:191" ht="87.75">
      <c r="FN192" s="42"/>
      <c r="FS192" s="76"/>
      <c r="FV192" s="8"/>
      <c r="GH192" s="48"/>
      <c r="GI192" s="48"/>
    </row>
    <row r="193" spans="170:191" ht="87.75">
      <c r="FN193" s="42"/>
      <c r="FS193" s="76"/>
      <c r="FV193" s="8"/>
      <c r="GH193" s="48"/>
      <c r="GI193" s="48"/>
    </row>
    <row r="194" spans="170:191" ht="87.75">
      <c r="FN194" s="42"/>
      <c r="FS194" s="76"/>
      <c r="FV194" s="8"/>
      <c r="GH194" s="48"/>
      <c r="GI194" s="48"/>
    </row>
    <row r="195" spans="170:191" ht="87.75">
      <c r="FN195" s="42"/>
      <c r="FS195" s="76"/>
      <c r="FV195" s="8"/>
      <c r="GH195" s="48"/>
      <c r="GI195" s="48"/>
    </row>
    <row r="196" spans="170:191" ht="87.75">
      <c r="FN196" s="42"/>
      <c r="FS196" s="76"/>
      <c r="FV196" s="8"/>
      <c r="GH196" s="48"/>
      <c r="GI196" s="48"/>
    </row>
    <row r="197" spans="170:191" ht="87.75">
      <c r="FN197" s="42"/>
      <c r="FS197" s="76"/>
      <c r="FV197" s="8"/>
      <c r="GH197" s="48"/>
      <c r="GI197" s="48"/>
    </row>
    <row r="198" spans="170:191" ht="87.75">
      <c r="FN198" s="42"/>
      <c r="FS198" s="76"/>
      <c r="FV198" s="8"/>
      <c r="GH198" s="48"/>
      <c r="GI198" s="48"/>
    </row>
    <row r="199" spans="170:191" ht="87.75">
      <c r="FN199" s="42"/>
      <c r="FS199" s="76"/>
      <c r="FV199" s="8"/>
      <c r="GH199" s="48"/>
      <c r="GI199" s="48"/>
    </row>
    <row r="200" spans="170:191" ht="87.75">
      <c r="FN200" s="42"/>
      <c r="FS200" s="76"/>
      <c r="FV200" s="8"/>
      <c r="GH200" s="48"/>
      <c r="GI200" s="48"/>
    </row>
    <row r="201" spans="170:191" ht="87.75">
      <c r="FN201" s="42"/>
      <c r="FS201" s="76"/>
      <c r="FV201" s="8"/>
      <c r="GH201" s="48"/>
      <c r="GI201" s="48"/>
    </row>
    <row r="202" spans="170:191" ht="87.75">
      <c r="FN202" s="42"/>
      <c r="FS202" s="76"/>
      <c r="FV202" s="8"/>
      <c r="GH202" s="48"/>
      <c r="GI202" s="48"/>
    </row>
    <row r="203" spans="170:191" ht="87.75">
      <c r="FN203" s="42"/>
      <c r="FS203" s="76"/>
      <c r="FV203" s="8"/>
      <c r="GH203" s="48"/>
      <c r="GI203" s="48"/>
    </row>
    <row r="204" spans="170:191" ht="87.75">
      <c r="FN204" s="42"/>
      <c r="FS204" s="76"/>
      <c r="FV204" s="8"/>
      <c r="GH204" s="48"/>
      <c r="GI204" s="48"/>
    </row>
    <row r="205" spans="170:191" ht="87.75">
      <c r="FN205" s="42"/>
      <c r="FS205" s="76"/>
      <c r="FV205" s="8"/>
      <c r="GH205" s="48"/>
      <c r="GI205" s="48"/>
    </row>
    <row r="206" spans="170:191" ht="87.75">
      <c r="FN206" s="42"/>
      <c r="FS206" s="76"/>
      <c r="FV206" s="8"/>
      <c r="GH206" s="48"/>
      <c r="GI206" s="48"/>
    </row>
    <row r="207" spans="170:191" ht="87.75">
      <c r="FN207" s="42"/>
      <c r="FS207" s="76"/>
      <c r="FV207" s="8"/>
      <c r="GH207" s="48"/>
      <c r="GI207" s="48"/>
    </row>
    <row r="208" spans="170:191" ht="87.75">
      <c r="FN208" s="42"/>
      <c r="FS208" s="76"/>
      <c r="FV208" s="8"/>
      <c r="GH208" s="48"/>
      <c r="GI208" s="48"/>
    </row>
    <row r="209" spans="170:191" ht="87.75">
      <c r="FN209" s="42"/>
      <c r="FS209" s="76"/>
      <c r="FV209" s="8"/>
      <c r="GH209" s="48"/>
      <c r="GI209" s="48"/>
    </row>
    <row r="210" spans="170:191" ht="87.75">
      <c r="FN210" s="42"/>
      <c r="FS210" s="76"/>
      <c r="FV210" s="8"/>
      <c r="GH210" s="48"/>
      <c r="GI210" s="48"/>
    </row>
    <row r="211" spans="170:191" ht="87.75">
      <c r="FN211" s="42"/>
      <c r="FS211" s="76"/>
      <c r="FV211" s="8"/>
      <c r="GH211" s="48"/>
      <c r="GI211" s="48"/>
    </row>
    <row r="212" spans="170:191" ht="87.75">
      <c r="FN212" s="42"/>
      <c r="FS212" s="76"/>
      <c r="FV212" s="8"/>
      <c r="GH212" s="48"/>
      <c r="GI212" s="48"/>
    </row>
    <row r="213" spans="170:191" ht="87.75">
      <c r="FN213" s="42"/>
      <c r="FS213" s="76"/>
      <c r="FV213" s="8"/>
      <c r="GH213" s="48"/>
      <c r="GI213" s="48"/>
    </row>
    <row r="214" spans="170:191" ht="87.75">
      <c r="FN214" s="42"/>
      <c r="FS214" s="76"/>
      <c r="FV214" s="8"/>
      <c r="GH214" s="48"/>
      <c r="GI214" s="48"/>
    </row>
    <row r="215" spans="170:191" ht="87.75">
      <c r="FN215" s="42"/>
      <c r="FS215" s="76"/>
      <c r="FV215" s="8"/>
      <c r="GH215" s="48"/>
      <c r="GI215" s="48"/>
    </row>
    <row r="216" spans="170:191" ht="87.75">
      <c r="FN216" s="42"/>
      <c r="FS216" s="76"/>
      <c r="FV216" s="8"/>
      <c r="GH216" s="48"/>
      <c r="GI216" s="48"/>
    </row>
    <row r="217" spans="170:191" ht="87.75">
      <c r="FN217" s="42"/>
      <c r="FS217" s="76"/>
      <c r="FV217" s="8"/>
      <c r="GH217" s="48"/>
      <c r="GI217" s="48"/>
    </row>
    <row r="218" spans="170:191" ht="87.75">
      <c r="FN218" s="42"/>
      <c r="FS218" s="76"/>
      <c r="FV218" s="8"/>
      <c r="GH218" s="48"/>
      <c r="GI218" s="48"/>
    </row>
    <row r="219" spans="170:191" ht="87.75">
      <c r="FN219" s="42"/>
      <c r="FS219" s="76"/>
      <c r="FV219" s="8"/>
      <c r="GH219" s="48"/>
      <c r="GI219" s="48"/>
    </row>
    <row r="220" spans="170:191" ht="87.75">
      <c r="FN220" s="42"/>
      <c r="FS220" s="76"/>
      <c r="FV220" s="8"/>
      <c r="GH220" s="48"/>
      <c r="GI220" s="48"/>
    </row>
    <row r="221" spans="170:191" ht="87.75">
      <c r="FN221" s="42"/>
      <c r="FS221" s="76"/>
      <c r="FV221" s="8"/>
      <c r="GH221" s="48"/>
      <c r="GI221" s="48"/>
    </row>
    <row r="222" spans="170:191" ht="87.75">
      <c r="FN222" s="42"/>
      <c r="FS222" s="76"/>
      <c r="FV222" s="8"/>
      <c r="GH222" s="48"/>
      <c r="GI222" s="48"/>
    </row>
    <row r="223" spans="170:191" ht="87.75">
      <c r="FN223" s="42"/>
      <c r="FS223" s="76"/>
      <c r="FV223" s="8"/>
      <c r="GH223" s="48"/>
      <c r="GI223" s="48"/>
    </row>
    <row r="224" spans="170:191" ht="87.75">
      <c r="FN224" s="42"/>
      <c r="FS224" s="76"/>
      <c r="FV224" s="8"/>
      <c r="GH224" s="48"/>
      <c r="GI224" s="48"/>
    </row>
    <row r="225" spans="170:191" ht="87.75">
      <c r="FN225" s="42"/>
      <c r="FS225" s="76"/>
      <c r="FV225" s="8"/>
      <c r="GH225" s="48"/>
      <c r="GI225" s="48"/>
    </row>
    <row r="226" spans="170:191" ht="87.75">
      <c r="FN226" s="42"/>
      <c r="FS226" s="76"/>
      <c r="FV226" s="8"/>
      <c r="GH226" s="48"/>
      <c r="GI226" s="48"/>
    </row>
    <row r="227" spans="170:191" ht="87.75">
      <c r="FN227" s="42"/>
      <c r="FS227" s="76"/>
      <c r="FV227" s="8"/>
      <c r="GH227" s="48"/>
      <c r="GI227" s="48"/>
    </row>
    <row r="228" spans="170:191" ht="87.75">
      <c r="FN228" s="42"/>
      <c r="FS228" s="76"/>
      <c r="FV228" s="8"/>
      <c r="GH228" s="48"/>
      <c r="GI228" s="48"/>
    </row>
    <row r="229" spans="170:191" ht="87.75">
      <c r="FN229" s="42"/>
      <c r="FS229" s="76"/>
      <c r="FV229" s="8"/>
      <c r="GH229" s="48"/>
      <c r="GI229" s="48"/>
    </row>
    <row r="230" spans="170:191" ht="87.75">
      <c r="FN230" s="42"/>
      <c r="FS230" s="76"/>
      <c r="FV230" s="8"/>
      <c r="GH230" s="48"/>
      <c r="GI230" s="48"/>
    </row>
    <row r="231" spans="170:191" ht="87.75">
      <c r="FN231" s="42"/>
      <c r="FS231" s="76"/>
      <c r="FV231" s="8"/>
      <c r="GH231" s="48"/>
      <c r="GI231" s="48"/>
    </row>
    <row r="232" spans="170:191" ht="87.75">
      <c r="FN232" s="42"/>
      <c r="FS232" s="76"/>
      <c r="FV232" s="8"/>
      <c r="GH232" s="48"/>
      <c r="GI232" s="48"/>
    </row>
    <row r="233" spans="170:191" ht="87.75">
      <c r="FN233" s="42"/>
      <c r="FS233" s="76"/>
      <c r="FV233" s="8"/>
      <c r="GH233" s="48"/>
      <c r="GI233" s="48"/>
    </row>
    <row r="234" spans="170:191" ht="87.75">
      <c r="FN234" s="42"/>
      <c r="FS234" s="76"/>
      <c r="FV234" s="8"/>
      <c r="GH234" s="48"/>
      <c r="GI234" s="48"/>
    </row>
    <row r="235" spans="170:191" ht="87.75">
      <c r="FN235" s="42"/>
      <c r="FS235" s="76"/>
      <c r="FV235" s="8"/>
      <c r="GH235" s="48"/>
      <c r="GI235" s="48"/>
    </row>
    <row r="236" spans="170:191" ht="87.75">
      <c r="FN236" s="42"/>
      <c r="FS236" s="76"/>
      <c r="FV236" s="8"/>
      <c r="GH236" s="48"/>
      <c r="GI236" s="48"/>
    </row>
    <row r="237" spans="170:191" ht="87.75">
      <c r="FN237" s="42"/>
      <c r="FS237" s="76"/>
      <c r="FV237" s="8"/>
      <c r="GH237" s="48"/>
      <c r="GI237" s="48"/>
    </row>
    <row r="238" spans="170:191" ht="87.75">
      <c r="FN238" s="42"/>
      <c r="FS238" s="76"/>
      <c r="FV238" s="8"/>
      <c r="GH238" s="48"/>
      <c r="GI238" s="48"/>
    </row>
    <row r="239" spans="170:191" ht="87.75">
      <c r="FN239" s="42"/>
      <c r="FS239" s="76"/>
      <c r="FV239" s="8"/>
      <c r="GH239" s="48"/>
      <c r="GI239" s="48"/>
    </row>
    <row r="240" spans="170:191" ht="87.75">
      <c r="FN240" s="42"/>
      <c r="FS240" s="76"/>
      <c r="FV240" s="8"/>
      <c r="GH240" s="48"/>
      <c r="GI240" s="48"/>
    </row>
    <row r="241" spans="170:191" ht="87.75">
      <c r="FN241" s="42"/>
      <c r="FS241" s="76"/>
      <c r="FV241" s="8"/>
      <c r="GH241" s="48"/>
      <c r="GI241" s="48"/>
    </row>
    <row r="242" spans="170:191" ht="87.75">
      <c r="FN242" s="42"/>
      <c r="FS242" s="76"/>
      <c r="FV242" s="8"/>
      <c r="GH242" s="48"/>
      <c r="GI242" s="48"/>
    </row>
    <row r="243" spans="170:191" ht="87.75">
      <c r="FN243" s="42"/>
      <c r="FS243" s="76"/>
      <c r="FV243" s="8"/>
      <c r="GH243" s="48"/>
      <c r="GI243" s="48"/>
    </row>
    <row r="244" spans="170:191" ht="87.75">
      <c r="FN244" s="42"/>
      <c r="FS244" s="76"/>
      <c r="FV244" s="8"/>
      <c r="GH244" s="48"/>
      <c r="GI244" s="48"/>
    </row>
    <row r="245" spans="170:191" ht="87.75">
      <c r="FN245" s="42"/>
      <c r="FS245" s="76"/>
      <c r="FV245" s="8"/>
      <c r="GH245" s="48"/>
      <c r="GI245" s="48"/>
    </row>
    <row r="246" spans="170:191" ht="87.75">
      <c r="FN246" s="42"/>
      <c r="FS246" s="76"/>
      <c r="FV246" s="8"/>
      <c r="GH246" s="48"/>
      <c r="GI246" s="48"/>
    </row>
    <row r="247" spans="170:191" ht="87.75">
      <c r="FN247" s="42"/>
      <c r="FS247" s="76"/>
      <c r="FV247" s="8"/>
      <c r="GH247" s="48"/>
      <c r="GI247" s="48"/>
    </row>
    <row r="248" spans="170:191" ht="87.75">
      <c r="FN248" s="42"/>
      <c r="FS248" s="76"/>
      <c r="FV248" s="8"/>
      <c r="GH248" s="48"/>
      <c r="GI248" s="48"/>
    </row>
    <row r="249" spans="170:191" ht="87.75">
      <c r="FN249" s="42"/>
      <c r="FS249" s="76"/>
      <c r="FV249" s="8"/>
      <c r="GH249" s="48"/>
      <c r="GI249" s="48"/>
    </row>
    <row r="250" spans="170:191" ht="87.75">
      <c r="FN250" s="42"/>
      <c r="FS250" s="76"/>
      <c r="FV250" s="8"/>
      <c r="GH250" s="48"/>
      <c r="GI250" s="48"/>
    </row>
    <row r="251" spans="170:191" ht="87.75">
      <c r="FN251" s="42"/>
      <c r="FS251" s="76"/>
      <c r="FV251" s="8"/>
      <c r="GH251" s="48"/>
      <c r="GI251" s="48"/>
    </row>
    <row r="252" spans="170:191" ht="87.75">
      <c r="FN252" s="42"/>
      <c r="FS252" s="76"/>
      <c r="FV252" s="8"/>
      <c r="GH252" s="48"/>
      <c r="GI252" s="48"/>
    </row>
    <row r="253" spans="170:191" ht="87.75">
      <c r="FN253" s="42"/>
      <c r="FS253" s="76"/>
      <c r="FV253" s="8"/>
      <c r="GH253" s="48"/>
      <c r="GI253" s="48"/>
    </row>
    <row r="254" spans="170:191" ht="87.75">
      <c r="FN254" s="42"/>
      <c r="FS254" s="76"/>
      <c r="FV254" s="8"/>
      <c r="GH254" s="48"/>
      <c r="GI254" s="48"/>
    </row>
    <row r="255" spans="170:191" ht="87.75">
      <c r="FN255" s="42"/>
      <c r="FS255" s="76"/>
      <c r="FV255" s="8"/>
      <c r="GH255" s="48"/>
      <c r="GI255" s="48"/>
    </row>
    <row r="256" spans="170:191" ht="87.75">
      <c r="FN256" s="42"/>
      <c r="FS256" s="76"/>
      <c r="FV256" s="8"/>
      <c r="GH256" s="48"/>
      <c r="GI256" s="48"/>
    </row>
    <row r="257" spans="170:191" ht="87.75">
      <c r="FN257" s="42"/>
      <c r="FS257" s="76"/>
      <c r="FV257" s="8"/>
      <c r="GH257" s="48"/>
      <c r="GI257" s="48"/>
    </row>
    <row r="258" spans="170:191" ht="87.75">
      <c r="FN258" s="42"/>
      <c r="FS258" s="76"/>
      <c r="FV258" s="8"/>
      <c r="GH258" s="48"/>
      <c r="GI258" s="48"/>
    </row>
    <row r="259" spans="170:191" ht="87.75">
      <c r="FN259" s="42"/>
      <c r="FS259" s="76"/>
      <c r="FV259" s="8"/>
      <c r="GH259" s="48"/>
      <c r="GI259" s="48"/>
    </row>
    <row r="260" spans="170:191" ht="87.75">
      <c r="FN260" s="42"/>
      <c r="FS260" s="76"/>
      <c r="FV260" s="8"/>
      <c r="GH260" s="48"/>
      <c r="GI260" s="48"/>
    </row>
    <row r="261" spans="170:191" ht="87.75">
      <c r="FN261" s="42"/>
      <c r="FS261" s="76"/>
      <c r="FV261" s="8"/>
      <c r="GH261" s="48"/>
      <c r="GI261" s="48"/>
    </row>
    <row r="262" spans="170:191" ht="87.75">
      <c r="FN262" s="42"/>
      <c r="FS262" s="76"/>
      <c r="FV262" s="8"/>
      <c r="GH262" s="48"/>
      <c r="GI262" s="48"/>
    </row>
    <row r="263" spans="170:191" ht="87.75">
      <c r="FN263" s="42"/>
      <c r="FS263" s="76"/>
      <c r="FV263" s="8"/>
      <c r="GH263" s="48"/>
      <c r="GI263" s="48"/>
    </row>
    <row r="264" spans="170:191" ht="87.75">
      <c r="FN264" s="42"/>
      <c r="FS264" s="76"/>
      <c r="FV264" s="8"/>
      <c r="GH264" s="48"/>
      <c r="GI264" s="48"/>
    </row>
    <row r="265" spans="170:191" ht="87.75">
      <c r="FN265" s="42"/>
      <c r="FS265" s="76"/>
      <c r="FV265" s="8"/>
      <c r="GH265" s="48"/>
      <c r="GI265" s="48"/>
    </row>
    <row r="266" spans="170:191" ht="87.75">
      <c r="FN266" s="42"/>
      <c r="FS266" s="76"/>
      <c r="FV266" s="8"/>
      <c r="GH266" s="48"/>
      <c r="GI266" s="48"/>
    </row>
    <row r="267" spans="170:191" ht="87.75">
      <c r="FN267" s="42"/>
      <c r="FS267" s="76"/>
      <c r="FV267" s="8"/>
      <c r="GH267" s="48"/>
      <c r="GI267" s="48"/>
    </row>
    <row r="268" spans="170:191" ht="87.75">
      <c r="FN268" s="42"/>
      <c r="FS268" s="76"/>
      <c r="FV268" s="8"/>
      <c r="GH268" s="48"/>
      <c r="GI268" s="48"/>
    </row>
    <row r="269" spans="170:191" ht="87.75">
      <c r="FN269" s="42"/>
      <c r="FS269" s="76"/>
      <c r="FV269" s="8"/>
      <c r="GH269" s="48"/>
      <c r="GI269" s="48"/>
    </row>
    <row r="270" spans="170:191" ht="87.75">
      <c r="FN270" s="42"/>
      <c r="FS270" s="76"/>
      <c r="FV270" s="8"/>
      <c r="GH270" s="48"/>
      <c r="GI270" s="48"/>
    </row>
    <row r="271" spans="170:191" ht="87.75">
      <c r="FN271" s="42"/>
      <c r="FS271" s="76"/>
      <c r="FV271" s="8"/>
      <c r="GH271" s="48"/>
      <c r="GI271" s="48"/>
    </row>
    <row r="272" spans="170:191" ht="87.75">
      <c r="FN272" s="42"/>
      <c r="FS272" s="76"/>
      <c r="FV272" s="8"/>
      <c r="GH272" s="48"/>
      <c r="GI272" s="48"/>
    </row>
    <row r="273" spans="170:191" ht="87.75">
      <c r="FN273" s="42"/>
      <c r="FS273" s="76"/>
      <c r="FV273" s="8"/>
      <c r="GH273" s="48"/>
      <c r="GI273" s="48"/>
    </row>
    <row r="274" spans="170:191" ht="87.75">
      <c r="FN274" s="42"/>
      <c r="FS274" s="76"/>
      <c r="FV274" s="8"/>
      <c r="GH274" s="48"/>
      <c r="GI274" s="48"/>
    </row>
    <row r="275" spans="170:191" ht="87.75">
      <c r="FN275" s="42"/>
      <c r="FS275" s="76"/>
      <c r="FV275" s="8"/>
      <c r="GH275" s="48"/>
      <c r="GI275" s="48"/>
    </row>
    <row r="276" spans="170:191" ht="87.75">
      <c r="FN276" s="42"/>
      <c r="FS276" s="76"/>
      <c r="FV276" s="8"/>
      <c r="GH276" s="48"/>
      <c r="GI276" s="48"/>
    </row>
    <row r="277" spans="170:191" ht="87.75">
      <c r="FN277" s="42"/>
      <c r="FS277" s="76"/>
      <c r="FV277" s="8"/>
      <c r="GH277" s="48"/>
      <c r="GI277" s="48"/>
    </row>
    <row r="278" spans="170:191" ht="87.75">
      <c r="FN278" s="42"/>
      <c r="FS278" s="76"/>
      <c r="FV278" s="8"/>
      <c r="GH278" s="48"/>
      <c r="GI278" s="48"/>
    </row>
    <row r="279" spans="170:191" ht="87.75">
      <c r="FN279" s="42"/>
      <c r="FS279" s="76"/>
      <c r="FV279" s="8"/>
      <c r="GH279" s="48"/>
      <c r="GI279" s="48"/>
    </row>
    <row r="280" spans="170:191" ht="87.75">
      <c r="FN280" s="42"/>
      <c r="FS280" s="76"/>
      <c r="FV280" s="8"/>
      <c r="GH280" s="48"/>
      <c r="GI280" s="48"/>
    </row>
    <row r="281" spans="170:191" ht="87.75">
      <c r="FN281" s="42"/>
      <c r="FS281" s="76"/>
      <c r="FV281" s="8"/>
      <c r="GH281" s="48"/>
      <c r="GI281" s="48"/>
    </row>
    <row r="282" spans="170:191" ht="87.75">
      <c r="FN282" s="42"/>
      <c r="FS282" s="76"/>
      <c r="FV282" s="8"/>
      <c r="GH282" s="48"/>
      <c r="GI282" s="48"/>
    </row>
    <row r="283" spans="170:191" ht="87.75">
      <c r="FN283" s="42"/>
      <c r="FS283" s="76"/>
      <c r="FV283" s="8"/>
      <c r="GH283" s="48"/>
      <c r="GI283" s="48"/>
    </row>
    <row r="284" spans="170:191" ht="87.75">
      <c r="FN284" s="42"/>
      <c r="FS284" s="76"/>
      <c r="FV284" s="8"/>
      <c r="GH284" s="48"/>
      <c r="GI284" s="48"/>
    </row>
    <row r="285" spans="170:191" ht="87.75">
      <c r="FN285" s="42"/>
      <c r="FS285" s="76"/>
      <c r="FV285" s="8"/>
      <c r="GH285" s="48"/>
      <c r="GI285" s="48"/>
    </row>
    <row r="286" spans="170:191" ht="87.75">
      <c r="FN286" s="42"/>
      <c r="FS286" s="76"/>
      <c r="FV286" s="8"/>
      <c r="GH286" s="48"/>
      <c r="GI286" s="48"/>
    </row>
    <row r="287" spans="170:191" ht="87.75">
      <c r="FN287" s="42"/>
      <c r="FS287" s="76"/>
      <c r="FV287" s="8"/>
      <c r="GH287" s="48"/>
      <c r="GI287" s="48"/>
    </row>
    <row r="288" spans="170:191" ht="87.75">
      <c r="FN288" s="42"/>
      <c r="FS288" s="76"/>
      <c r="FV288" s="8"/>
      <c r="GH288" s="48"/>
      <c r="GI288" s="48"/>
    </row>
    <row r="289" spans="170:191" ht="87.75">
      <c r="FN289" s="42"/>
      <c r="FS289" s="76"/>
      <c r="FV289" s="8"/>
      <c r="GH289" s="48"/>
      <c r="GI289" s="48"/>
    </row>
    <row r="290" spans="170:191" ht="87.75">
      <c r="FN290" s="42"/>
      <c r="FS290" s="76"/>
      <c r="FV290" s="8"/>
      <c r="GH290" s="48"/>
      <c r="GI290" s="48"/>
    </row>
    <row r="291" spans="170:191" ht="87.75">
      <c r="FN291" s="42"/>
      <c r="FS291" s="76"/>
      <c r="FV291" s="8"/>
      <c r="GH291" s="48"/>
      <c r="GI291" s="48"/>
    </row>
    <row r="292" spans="170:191" ht="87.75">
      <c r="FN292" s="42"/>
      <c r="FS292" s="76"/>
      <c r="FV292" s="8"/>
      <c r="GH292" s="48"/>
      <c r="GI292" s="48"/>
    </row>
    <row r="293" spans="170:191" ht="87.75">
      <c r="FN293" s="42"/>
      <c r="FS293" s="76"/>
      <c r="FV293" s="8"/>
      <c r="GH293" s="48"/>
      <c r="GI293" s="48"/>
    </row>
    <row r="294" spans="170:191" ht="87.75">
      <c r="FN294" s="42"/>
      <c r="FS294" s="76"/>
      <c r="FV294" s="8"/>
      <c r="GH294" s="48"/>
      <c r="GI294" s="48"/>
    </row>
    <row r="295" spans="170:191" ht="87.75">
      <c r="FN295" s="42"/>
      <c r="FS295" s="76"/>
      <c r="FV295" s="8"/>
      <c r="GH295" s="48"/>
      <c r="GI295" s="48"/>
    </row>
    <row r="296" spans="170:191" ht="87.75">
      <c r="FN296" s="42"/>
      <c r="FS296" s="76"/>
      <c r="FV296" s="8"/>
      <c r="GH296" s="48"/>
      <c r="GI296" s="48"/>
    </row>
    <row r="297" spans="170:191" ht="87.75">
      <c r="FN297" s="42"/>
      <c r="FS297" s="76"/>
      <c r="FV297" s="8"/>
      <c r="GH297" s="48"/>
      <c r="GI297" s="48"/>
    </row>
    <row r="298" spans="170:191" ht="87.75">
      <c r="FN298" s="42"/>
      <c r="FS298" s="76"/>
      <c r="FV298" s="8"/>
      <c r="GH298" s="48"/>
      <c r="GI298" s="48"/>
    </row>
    <row r="299" spans="170:191" ht="87.75">
      <c r="FN299" s="42"/>
      <c r="FS299" s="76"/>
      <c r="FV299" s="8"/>
      <c r="GH299" s="48"/>
      <c r="GI299" s="48"/>
    </row>
    <row r="300" spans="170:191" ht="87.75">
      <c r="FN300" s="42"/>
      <c r="FS300" s="76"/>
      <c r="FV300" s="8"/>
      <c r="GH300" s="48"/>
      <c r="GI300" s="48"/>
    </row>
    <row r="301" spans="170:191" ht="87.75">
      <c r="FN301" s="42"/>
      <c r="FS301" s="76"/>
      <c r="FV301" s="8"/>
      <c r="GH301" s="48"/>
      <c r="GI301" s="48"/>
    </row>
    <row r="302" spans="170:191" ht="87.75">
      <c r="FN302" s="42"/>
      <c r="FS302" s="76"/>
      <c r="FV302" s="8"/>
      <c r="GH302" s="48"/>
      <c r="GI302" s="48"/>
    </row>
    <row r="303" spans="170:191" ht="87.75">
      <c r="FN303" s="42"/>
      <c r="FS303" s="76"/>
      <c r="FV303" s="8"/>
      <c r="GH303" s="48"/>
      <c r="GI303" s="48"/>
    </row>
    <row r="304" spans="170:191" ht="87.75">
      <c r="FN304" s="42"/>
      <c r="FS304" s="76"/>
      <c r="FV304" s="8"/>
      <c r="GH304" s="48"/>
      <c r="GI304" s="48"/>
    </row>
    <row r="305" spans="170:191" ht="87.75">
      <c r="FN305" s="42"/>
      <c r="FS305" s="76"/>
      <c r="FV305" s="8"/>
      <c r="GH305" s="48"/>
      <c r="GI305" s="48"/>
    </row>
    <row r="306" spans="170:191" ht="87.75">
      <c r="FN306" s="42"/>
      <c r="FS306" s="76"/>
      <c r="FV306" s="8"/>
      <c r="GH306" s="48"/>
      <c r="GI306" s="48"/>
    </row>
    <row r="307" spans="170:191" ht="87.75">
      <c r="FN307" s="42"/>
      <c r="FS307" s="76"/>
      <c r="FV307" s="8"/>
      <c r="GH307" s="48"/>
      <c r="GI307" s="48"/>
    </row>
    <row r="308" spans="170:191" ht="87.75">
      <c r="FN308" s="42"/>
      <c r="FS308" s="76"/>
      <c r="FV308" s="8"/>
      <c r="GH308" s="48"/>
      <c r="GI308" s="48"/>
    </row>
    <row r="309" spans="170:191" ht="87.75">
      <c r="FN309" s="42"/>
      <c r="FS309" s="76"/>
      <c r="FV309" s="8"/>
      <c r="GH309" s="48"/>
      <c r="GI309" s="48"/>
    </row>
    <row r="310" spans="170:191" ht="87.75">
      <c r="FN310" s="42"/>
      <c r="FS310" s="76"/>
      <c r="FV310" s="8"/>
      <c r="GH310" s="48"/>
      <c r="GI310" s="48"/>
    </row>
    <row r="311" spans="170:191" ht="87.75">
      <c r="FN311" s="42"/>
      <c r="FS311" s="76"/>
      <c r="FV311" s="8"/>
      <c r="GH311" s="48"/>
      <c r="GI311" s="48"/>
    </row>
    <row r="312" spans="170:191" ht="87.75">
      <c r="FN312" s="42"/>
      <c r="FS312" s="76"/>
      <c r="FV312" s="8"/>
      <c r="GH312" s="48"/>
      <c r="GI312" s="48"/>
    </row>
    <row r="313" spans="170:191" ht="87.75">
      <c r="FN313" s="42"/>
      <c r="FS313" s="76"/>
      <c r="FV313" s="8"/>
      <c r="GH313" s="48"/>
      <c r="GI313" s="48"/>
    </row>
    <row r="314" spans="170:191" ht="87.75">
      <c r="FN314" s="42"/>
      <c r="FS314" s="76"/>
      <c r="FV314" s="8"/>
      <c r="GH314" s="48"/>
      <c r="GI314" s="48"/>
    </row>
    <row r="315" spans="170:191" ht="87.75">
      <c r="FN315" s="42"/>
      <c r="FS315" s="76"/>
      <c r="FV315" s="8"/>
      <c r="GH315" s="48"/>
      <c r="GI315" s="48"/>
    </row>
    <row r="316" spans="170:191" ht="87.75">
      <c r="FN316" s="42"/>
      <c r="FS316" s="76"/>
      <c r="FV316" s="8"/>
      <c r="GH316" s="48"/>
      <c r="GI316" s="48"/>
    </row>
    <row r="317" spans="170:191" ht="87.75">
      <c r="FN317" s="42"/>
      <c r="FS317" s="76"/>
      <c r="FV317" s="8"/>
      <c r="GH317" s="48"/>
      <c r="GI317" s="48"/>
    </row>
    <row r="318" spans="170:191" ht="87.75">
      <c r="FN318" s="42"/>
      <c r="FS318" s="76"/>
      <c r="FV318" s="8"/>
      <c r="GH318" s="48"/>
      <c r="GI318" s="48"/>
    </row>
    <row r="319" spans="170:191" ht="87.75">
      <c r="FN319" s="42"/>
      <c r="FS319" s="76"/>
      <c r="FV319" s="8"/>
      <c r="GH319" s="48"/>
      <c r="GI319" s="48"/>
    </row>
    <row r="320" spans="170:191" ht="87.75">
      <c r="FN320" s="42"/>
      <c r="FS320" s="76"/>
      <c r="FV320" s="8"/>
      <c r="GH320" s="48"/>
      <c r="GI320" s="48"/>
    </row>
    <row r="321" spans="170:191" ht="87.75">
      <c r="FN321" s="42"/>
      <c r="FS321" s="76"/>
      <c r="FV321" s="8"/>
      <c r="GH321" s="48"/>
      <c r="GI321" s="48"/>
    </row>
    <row r="322" spans="170:191" ht="87.75">
      <c r="FN322" s="42"/>
      <c r="FS322" s="76"/>
      <c r="FV322" s="8"/>
      <c r="GH322" s="48"/>
      <c r="GI322" s="48"/>
    </row>
    <row r="323" spans="170:191" ht="87.75">
      <c r="FN323" s="42"/>
      <c r="FS323" s="76"/>
      <c r="FV323" s="8"/>
      <c r="GH323" s="48"/>
      <c r="GI323" s="48"/>
    </row>
    <row r="324" spans="170:191" ht="87.75">
      <c r="FN324" s="42"/>
      <c r="FS324" s="76"/>
      <c r="FV324" s="8"/>
      <c r="GH324" s="48"/>
      <c r="GI324" s="48"/>
    </row>
    <row r="325" spans="170:191" ht="87.75">
      <c r="FN325" s="42"/>
      <c r="FS325" s="76"/>
      <c r="FV325" s="8"/>
      <c r="GH325" s="48"/>
      <c r="GI325" s="48"/>
    </row>
    <row r="326" spans="170:191" ht="87.75">
      <c r="FN326" s="42"/>
      <c r="FS326" s="76"/>
      <c r="FV326" s="8"/>
      <c r="GH326" s="48"/>
      <c r="GI326" s="48"/>
    </row>
    <row r="327" spans="170:191" ht="87.75">
      <c r="FN327" s="42"/>
      <c r="FS327" s="76"/>
      <c r="FV327" s="8"/>
      <c r="GH327" s="48"/>
      <c r="GI327" s="48"/>
    </row>
    <row r="328" spans="170:191" ht="87.75">
      <c r="FN328" s="42"/>
      <c r="FS328" s="76"/>
      <c r="FV328" s="8"/>
      <c r="GH328" s="48"/>
      <c r="GI328" s="48"/>
    </row>
    <row r="329" spans="170:191" ht="87.75">
      <c r="FN329" s="42"/>
      <c r="FS329" s="76"/>
      <c r="FV329" s="8"/>
      <c r="GH329" s="48"/>
      <c r="GI329" s="48"/>
    </row>
    <row r="330" spans="170:191" ht="87.75">
      <c r="FN330" s="42"/>
      <c r="FS330" s="76"/>
      <c r="FV330" s="8"/>
      <c r="GH330" s="48"/>
      <c r="GI330" s="48"/>
    </row>
    <row r="331" spans="170:191" ht="87.75">
      <c r="FN331" s="42"/>
      <c r="FS331" s="76"/>
      <c r="FV331" s="8"/>
      <c r="GH331" s="48"/>
      <c r="GI331" s="48"/>
    </row>
    <row r="332" spans="170:191" ht="87.75">
      <c r="FN332" s="42"/>
      <c r="FS332" s="76"/>
      <c r="FV332" s="8"/>
      <c r="GH332" s="48"/>
      <c r="GI332" s="48"/>
    </row>
    <row r="333" spans="170:191" ht="87.75">
      <c r="FN333" s="42"/>
      <c r="FS333" s="76"/>
      <c r="FV333" s="8"/>
      <c r="GH333" s="48"/>
      <c r="GI333" s="48"/>
    </row>
    <row r="334" spans="170:191" ht="87.75">
      <c r="FN334" s="42"/>
      <c r="FS334" s="76"/>
      <c r="FV334" s="8"/>
      <c r="GH334" s="48"/>
      <c r="GI334" s="48"/>
    </row>
    <row r="335" spans="170:191" ht="87.75">
      <c r="FN335" s="42"/>
      <c r="FS335" s="76"/>
      <c r="FV335" s="8"/>
      <c r="GH335" s="48"/>
      <c r="GI335" s="48"/>
    </row>
    <row r="336" spans="170:191" ht="87.75">
      <c r="FN336" s="42"/>
      <c r="FS336" s="76"/>
      <c r="FV336" s="8"/>
      <c r="GH336" s="48"/>
      <c r="GI336" s="48"/>
    </row>
    <row r="337" spans="170:191" ht="87.75">
      <c r="FN337" s="42"/>
      <c r="FS337" s="76"/>
      <c r="FV337" s="8"/>
      <c r="GH337" s="48"/>
      <c r="GI337" s="48"/>
    </row>
    <row r="338" spans="170:191" ht="87.75">
      <c r="FN338" s="42"/>
      <c r="FS338" s="76"/>
      <c r="FV338" s="8"/>
      <c r="GH338" s="48"/>
      <c r="GI338" s="48"/>
    </row>
    <row r="339" spans="170:191" ht="87.75">
      <c r="FN339" s="42"/>
      <c r="FS339" s="76"/>
      <c r="FV339" s="8"/>
      <c r="GH339" s="48"/>
      <c r="GI339" s="48"/>
    </row>
    <row r="340" spans="170:191" ht="87.75">
      <c r="FN340" s="42"/>
      <c r="FS340" s="76"/>
      <c r="FV340" s="8"/>
      <c r="GH340" s="48"/>
      <c r="GI340" s="48"/>
    </row>
    <row r="341" spans="170:191" ht="87.75">
      <c r="FN341" s="42"/>
      <c r="FS341" s="76"/>
      <c r="FV341" s="8"/>
      <c r="GH341" s="48"/>
      <c r="GI341" s="48"/>
    </row>
    <row r="342" spans="170:191" ht="87.75">
      <c r="FN342" s="42"/>
      <c r="FS342" s="76"/>
      <c r="FV342" s="8"/>
      <c r="GH342" s="48"/>
      <c r="GI342" s="48"/>
    </row>
    <row r="343" spans="170:191" ht="87.75">
      <c r="FN343" s="42"/>
      <c r="FS343" s="76"/>
      <c r="FV343" s="8"/>
      <c r="GH343" s="48"/>
      <c r="GI343" s="48"/>
    </row>
    <row r="344" spans="170:191" ht="87.75">
      <c r="FN344" s="42"/>
      <c r="FS344" s="76"/>
      <c r="FV344" s="8"/>
      <c r="GH344" s="48"/>
      <c r="GI344" s="48"/>
    </row>
    <row r="345" spans="170:191" ht="87.75">
      <c r="FN345" s="42"/>
      <c r="FS345" s="76"/>
      <c r="FV345" s="8"/>
      <c r="GH345" s="48"/>
      <c r="GI345" s="48"/>
    </row>
    <row r="346" spans="170:191" ht="87.75">
      <c r="FN346" s="42"/>
      <c r="FS346" s="76"/>
      <c r="FV346" s="8"/>
      <c r="GH346" s="48"/>
      <c r="GI346" s="48"/>
    </row>
    <row r="347" spans="170:191" ht="87.75">
      <c r="FN347" s="42"/>
      <c r="FS347" s="76"/>
      <c r="FV347" s="8"/>
      <c r="GH347" s="48"/>
      <c r="GI347" s="48"/>
    </row>
    <row r="348" spans="170:191" ht="87.75">
      <c r="FN348" s="42"/>
      <c r="FS348" s="76"/>
      <c r="FV348" s="8"/>
      <c r="GH348" s="48"/>
      <c r="GI348" s="48"/>
    </row>
    <row r="349" spans="170:191" ht="87.75">
      <c r="FN349" s="42"/>
      <c r="FS349" s="76"/>
      <c r="FV349" s="8"/>
      <c r="GH349" s="48"/>
      <c r="GI349" s="48"/>
    </row>
    <row r="350" spans="170:191" ht="87.75">
      <c r="FN350" s="42"/>
      <c r="FS350" s="76"/>
      <c r="FV350" s="8"/>
      <c r="GH350" s="48"/>
      <c r="GI350" s="48"/>
    </row>
    <row r="351" spans="170:191" ht="87.75">
      <c r="FN351" s="42"/>
      <c r="FS351" s="76"/>
      <c r="FV351" s="8"/>
      <c r="GH351" s="48"/>
      <c r="GI351" s="48"/>
    </row>
    <row r="352" spans="170:191" ht="87.75">
      <c r="FN352" s="42"/>
      <c r="FS352" s="76"/>
      <c r="FV352" s="8"/>
      <c r="GH352" s="48"/>
      <c r="GI352" s="48"/>
    </row>
    <row r="353" spans="170:191" ht="87.75">
      <c r="FN353" s="42"/>
      <c r="FS353" s="76"/>
      <c r="FV353" s="8"/>
      <c r="GH353" s="48"/>
      <c r="GI353" s="48"/>
    </row>
    <row r="354" spans="170:191" ht="87.75">
      <c r="FN354" s="42"/>
      <c r="FS354" s="76"/>
      <c r="FV354" s="8"/>
      <c r="GH354" s="48"/>
      <c r="GI354" s="48"/>
    </row>
    <row r="355" spans="170:191" ht="87.75">
      <c r="FN355" s="42"/>
      <c r="FS355" s="76"/>
      <c r="FV355" s="8"/>
      <c r="GH355" s="48"/>
      <c r="GI355" s="48"/>
    </row>
    <row r="356" spans="170:191" ht="87.75">
      <c r="FN356" s="42"/>
      <c r="FS356" s="76"/>
      <c r="FV356" s="8"/>
      <c r="GH356" s="48"/>
      <c r="GI356" s="48"/>
    </row>
    <row r="357" spans="170:191" ht="87.75">
      <c r="FN357" s="42"/>
      <c r="FS357" s="76"/>
      <c r="FV357" s="8"/>
      <c r="GH357" s="48"/>
      <c r="GI357" s="48"/>
    </row>
    <row r="358" spans="170:191" ht="87.75">
      <c r="FN358" s="42"/>
      <c r="FS358" s="76"/>
      <c r="FV358" s="8"/>
      <c r="GH358" s="48"/>
      <c r="GI358" s="48"/>
    </row>
    <row r="359" spans="170:191" ht="87.75">
      <c r="FN359" s="42"/>
      <c r="FS359" s="76"/>
      <c r="FV359" s="8"/>
      <c r="GH359" s="48"/>
      <c r="GI359" s="48"/>
    </row>
    <row r="360" spans="170:191" ht="87.75">
      <c r="FN360" s="42"/>
      <c r="FS360" s="76"/>
      <c r="FV360" s="8"/>
      <c r="GH360" s="48"/>
      <c r="GI360" s="48"/>
    </row>
    <row r="361" spans="170:191" ht="87.75">
      <c r="FN361" s="42"/>
      <c r="FS361" s="76"/>
      <c r="FV361" s="8"/>
      <c r="GH361" s="48"/>
      <c r="GI361" s="48"/>
    </row>
    <row r="362" spans="175:191" ht="87.75">
      <c r="FS362" s="76"/>
      <c r="GH362" s="48"/>
      <c r="GI362" s="48"/>
    </row>
    <row r="363" spans="175:191" ht="87.75">
      <c r="FS363" s="76"/>
      <c r="GH363" s="48"/>
      <c r="GI363" s="48"/>
    </row>
  </sheetData>
  <sheetProtection sheet="1" objects="1" scenarios="1"/>
  <dataValidations count="1">
    <dataValidation type="list" allowBlank="1" showInputMessage="1" showErrorMessage="1" sqref="GK8">
      <formula1>$GJ$1:$GJ$2</formula1>
    </dataValidation>
  </dataValidations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Langley</dc:creator>
  <cp:keywords/>
  <dc:description/>
  <cp:lastModifiedBy>Paul Langley</cp:lastModifiedBy>
  <dcterms:created xsi:type="dcterms:W3CDTF">2022-10-31T21:16:01Z</dcterms:created>
  <dcterms:modified xsi:type="dcterms:W3CDTF">2024-04-04T12:06:35Z</dcterms:modified>
  <cp:category/>
  <cp:version/>
  <cp:contentType/>
  <cp:contentStatus/>
</cp:coreProperties>
</file>